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2"/>
  </bookViews>
  <sheets>
    <sheet name="LISTE DES CLIENTS" sheetId="1" r:id="rId1"/>
    <sheet name="TABLE DES DONNEES" sheetId="2" r:id="rId2"/>
    <sheet name="FACTURE " sheetId="3" r:id="rId3"/>
  </sheets>
  <definedNames>
    <definedName name="_xlnm.Print_Area" localSheetId="2">'FACTURE '!$C$2:$I$40</definedName>
  </definedNames>
  <calcPr fullCalcOnLoad="1"/>
</workbook>
</file>

<file path=xl/sharedStrings.xml><?xml version="1.0" encoding="utf-8"?>
<sst xmlns="http://schemas.openxmlformats.org/spreadsheetml/2006/main" count="62" uniqueCount="60">
  <si>
    <t>QUANTITE</t>
  </si>
  <si>
    <t>DESIGNATION</t>
  </si>
  <si>
    <t>T.V.A</t>
  </si>
  <si>
    <t>TOTAL  T.T.C</t>
  </si>
  <si>
    <t>TOTAL  HT</t>
  </si>
  <si>
    <t xml:space="preserve"> Date  :</t>
  </si>
  <si>
    <t>Liste des clients</t>
  </si>
  <si>
    <t>Entrez les noms de vos clients et leurs adresses</t>
  </si>
  <si>
    <t>REF</t>
  </si>
  <si>
    <t>CLIENT</t>
  </si>
  <si>
    <t>ADRESSE</t>
  </si>
  <si>
    <t>CLIENT 1</t>
  </si>
  <si>
    <t>CLIENT 2</t>
  </si>
  <si>
    <t>CLIENT 3</t>
  </si>
  <si>
    <t>CLIENT 4</t>
  </si>
  <si>
    <t>Table des Données</t>
  </si>
  <si>
    <t>T.V.A :</t>
  </si>
  <si>
    <t>N° Commande</t>
  </si>
  <si>
    <t>N° Modèle</t>
  </si>
  <si>
    <t>Quantité</t>
  </si>
  <si>
    <t>O4- 4086</t>
  </si>
  <si>
    <t>BB 12313</t>
  </si>
  <si>
    <t>05- 7602</t>
  </si>
  <si>
    <t>CC 12402</t>
  </si>
  <si>
    <t>SC- 342 C</t>
  </si>
  <si>
    <t>BB 12311</t>
  </si>
  <si>
    <t>Dirham</t>
  </si>
  <si>
    <t>Euro</t>
  </si>
  <si>
    <t>Livre</t>
  </si>
  <si>
    <t>Dollar</t>
  </si>
  <si>
    <t xml:space="preserve"> Devise :</t>
  </si>
  <si>
    <t>€</t>
  </si>
  <si>
    <t>dh</t>
  </si>
  <si>
    <t>₤</t>
  </si>
  <si>
    <t>$</t>
  </si>
  <si>
    <t xml:space="preserve"> Client : </t>
  </si>
  <si>
    <t>Facture N°:</t>
  </si>
  <si>
    <t>Prix /U</t>
  </si>
  <si>
    <t xml:space="preserve">           RC : 00 461                  Patente : 000 98 000                  IF : 00035009                 CNSS 000000                                                                        Tel: (212) 64 83 45 64                           Fax: (212) 39 31 74 02                                                                                         ADRESSE: App 43   Rés NASSER 3  -  Complexe El Hassani  -  Tanger  -  Maroc                                                                             Email: ouati@hotmail.com      </t>
  </si>
  <si>
    <t xml:space="preserve">Unit 2/3, CHARTER STREET,
LEICESTER LE1 3UD
UNITED KINGDOM </t>
  </si>
  <si>
    <t>UNIT 7, ST PANCRAS COMMERCIAL CENTRE
63 PRATT STREET, CAMDEN,
LONDON, NW1 0BY ENGLAND</t>
  </si>
  <si>
    <t>UNIT 6, REAYMER CLOSE,
LEAMORE ENTREPRISE PARK,
BLOXWICH, WS2 7QZ</t>
  </si>
  <si>
    <t>GFDG</t>
  </si>
  <si>
    <t>Astuce</t>
  </si>
  <si>
    <t xml:space="preserve">Pour sauter la ligne
 dans la même cellule,
 tapez [Alt ] + [Enter] </t>
  </si>
  <si>
    <t>E 124</t>
  </si>
  <si>
    <t>DFDFDSG</t>
  </si>
  <si>
    <t>FGFDGF</t>
  </si>
  <si>
    <t>Choisissez</t>
  </si>
  <si>
    <t>Tapez le</t>
  </si>
  <si>
    <t>• Le client</t>
  </si>
  <si>
    <t>• La devise</t>
  </si>
  <si>
    <t>• N° de facture</t>
  </si>
  <si>
    <t>• Taux de TVA</t>
  </si>
  <si>
    <t>• N° de commande</t>
  </si>
  <si>
    <t>• N° de Modèle</t>
  </si>
  <si>
    <t>• Quantité</t>
  </si>
  <si>
    <t>• Prix unitaire</t>
  </si>
  <si>
    <t>Votre facture est prête !</t>
  </si>
  <si>
    <t>www.ouati.com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</si>
</sst>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;[Red]0"/>
    <numFmt numFmtId="166" formatCode="_-* #,##0_-;\-* #,##0_-;_-* &quot;-&quot;??_-;_-@_-"/>
    <numFmt numFmtId="167" formatCode="[$£-809]#,##0.00"/>
    <numFmt numFmtId="168" formatCode="[$£-809]#,##0.000"/>
    <numFmt numFmtId="169" formatCode="_-* #,##0.000_-;\-* #,##0.000_-;_-* &quot;-&quot;??_-;_-@_-"/>
    <numFmt numFmtId="170" formatCode="_-* #,##0\ _F_-;\-* #,##0\ _F_-;_-* &quot;-&quot;??\ _F_-;_-@_-"/>
    <numFmt numFmtId="171" formatCode="[$-40C]dddd\ d\ mmmm\ yyyy"/>
    <numFmt numFmtId="172" formatCode="&quot;Vrai&quot;;&quot;Vrai&quot;;&quot;Faux&quot;"/>
    <numFmt numFmtId="173" formatCode="&quot;Actif&quot;;&quot;Actif&quot;;&quot;Inactif&quot;"/>
    <numFmt numFmtId="174" formatCode="0.0"/>
  </numFmts>
  <fonts count="36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Mew Roman"/>
      <family val="1"/>
    </font>
    <font>
      <sz val="8"/>
      <name val="Arial"/>
      <family val="0"/>
    </font>
    <font>
      <sz val="10"/>
      <color indexed="18"/>
      <name val="Arial"/>
      <family val="0"/>
    </font>
    <font>
      <b/>
      <sz val="18"/>
      <name val="Times New Roman"/>
      <family val="1"/>
    </font>
    <font>
      <sz val="8"/>
      <name val="Tahoma"/>
      <family val="2"/>
    </font>
    <font>
      <b/>
      <sz val="14"/>
      <color indexed="56"/>
      <name val="Arial"/>
      <family val="2"/>
    </font>
    <font>
      <b/>
      <sz val="14"/>
      <color indexed="9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6"/>
      <color indexed="54"/>
      <name val="Georgia"/>
      <family val="1"/>
    </font>
    <font>
      <sz val="8"/>
      <color indexed="41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4"/>
      <color indexed="54"/>
      <name val="Arial"/>
      <family val="2"/>
    </font>
    <font>
      <b/>
      <sz val="11"/>
      <color indexed="54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63"/>
      <name val="Arial"/>
      <family val="2"/>
    </font>
    <font>
      <b/>
      <sz val="12"/>
      <color indexed="57"/>
      <name val="Arial"/>
      <family val="0"/>
    </font>
    <font>
      <b/>
      <sz val="10"/>
      <color indexed="21"/>
      <name val="Arial"/>
      <family val="0"/>
    </font>
    <font>
      <b/>
      <sz val="11"/>
      <color indexed="63"/>
      <name val="Arial"/>
      <family val="2"/>
    </font>
    <font>
      <b/>
      <sz val="10"/>
      <color indexed="5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color indexed="57"/>
      <name val="Arial"/>
      <family val="0"/>
    </font>
    <font>
      <b/>
      <sz val="14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hair">
        <color indexed="54"/>
      </bottom>
    </border>
    <border>
      <left style="thin">
        <color indexed="9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9"/>
      </right>
      <top style="hair">
        <color indexed="54"/>
      </top>
      <bottom style="hair">
        <color indexed="54"/>
      </bottom>
    </border>
    <border>
      <left style="thin"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4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/>
    </border>
    <border>
      <left style="hair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dashDotDot">
        <color indexed="63"/>
      </right>
      <top style="thin"/>
      <bottom style="thin">
        <color indexed="9"/>
      </bottom>
    </border>
    <border>
      <left style="dashDotDot">
        <color indexed="63"/>
      </left>
      <right style="dashDotDot"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9"/>
      </right>
      <top style="hair">
        <color indexed="54"/>
      </top>
      <bottom style="hair">
        <color indexed="54"/>
      </bottom>
    </border>
    <border>
      <left>
        <color indexed="63"/>
      </left>
      <right style="dashDot">
        <color indexed="23"/>
      </right>
      <top style="hair">
        <color indexed="54"/>
      </top>
      <bottom style="hair">
        <color indexed="54"/>
      </bottom>
    </border>
    <border>
      <left style="dashDot">
        <color indexed="23"/>
      </left>
      <right style="dashDot">
        <color indexed="23"/>
      </right>
      <top style="hair">
        <color indexed="54"/>
      </top>
      <bottom style="hair">
        <color indexed="54"/>
      </bottom>
    </border>
    <border>
      <left style="dashDot">
        <color indexed="23"/>
      </left>
      <right style="thin">
        <color indexed="9"/>
      </right>
      <top style="hair">
        <color indexed="54"/>
      </top>
      <bottom style="hair">
        <color indexed="54"/>
      </bottom>
    </border>
    <border>
      <left style="thin">
        <color indexed="63"/>
      </left>
      <right style="dashDot">
        <color indexed="23"/>
      </right>
      <top style="hair">
        <color indexed="54"/>
      </top>
      <bottom style="hair">
        <color indexed="54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dashDotDot"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63"/>
      </left>
      <right>
        <color indexed="63"/>
      </right>
      <top style="thin"/>
      <bottom style="hair">
        <color indexed="54"/>
      </bottom>
    </border>
    <border>
      <left>
        <color indexed="63"/>
      </left>
      <right>
        <color indexed="63"/>
      </right>
      <top style="thin"/>
      <bottom style="hair">
        <color indexed="54"/>
      </bottom>
    </border>
    <border>
      <left>
        <color indexed="63"/>
      </left>
      <right style="thin">
        <color indexed="9"/>
      </right>
      <top style="thin"/>
      <bottom style="hair">
        <color indexed="54"/>
      </bottom>
    </border>
    <border>
      <left style="thin">
        <color indexed="63"/>
      </left>
      <right style="dashDot">
        <color indexed="23"/>
      </right>
      <top style="thin"/>
      <bottom style="hair">
        <color indexed="54"/>
      </bottom>
    </border>
    <border>
      <left style="dashDot">
        <color indexed="23"/>
      </left>
      <right style="dashDot">
        <color indexed="23"/>
      </right>
      <top style="thin"/>
      <bottom style="hair">
        <color indexed="54"/>
      </bottom>
    </border>
    <border>
      <left style="dashDot">
        <color indexed="23"/>
      </left>
      <right style="thin">
        <color indexed="9"/>
      </right>
      <top style="thin"/>
      <bottom style="hair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54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4"/>
      </right>
      <top>
        <color indexed="63"/>
      </top>
      <bottom>
        <color indexed="63"/>
      </bottom>
    </border>
    <border>
      <left style="thin"/>
      <right style="hair">
        <color indexed="54"/>
      </right>
      <top>
        <color indexed="63"/>
      </top>
      <bottom>
        <color indexed="63"/>
      </bottom>
    </border>
    <border>
      <left style="hair">
        <color indexed="54"/>
      </left>
      <right style="hair">
        <color indexed="54"/>
      </right>
      <top>
        <color indexed="63"/>
      </top>
      <bottom>
        <color indexed="63"/>
      </bottom>
    </border>
    <border>
      <left style="thin"/>
      <right style="hair">
        <color indexed="54"/>
      </right>
      <top>
        <color indexed="63"/>
      </top>
      <bottom style="thin">
        <color indexed="9"/>
      </bottom>
    </border>
    <border>
      <left style="hair">
        <color indexed="54"/>
      </left>
      <right style="hair">
        <color indexed="54"/>
      </right>
      <top>
        <color indexed="63"/>
      </top>
      <bottom style="thin">
        <color indexed="9"/>
      </bottom>
    </border>
    <border>
      <left style="hair">
        <color indexed="54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hair">
        <color indexed="54"/>
      </right>
      <top style="thin"/>
      <bottom style="thin">
        <color indexed="9"/>
      </bottom>
    </border>
    <border>
      <left style="hair">
        <color indexed="54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4"/>
      </right>
      <top style="thin"/>
      <bottom>
        <color indexed="63"/>
      </bottom>
    </border>
    <border>
      <left style="thin"/>
      <right style="hair">
        <color indexed="54"/>
      </right>
      <top style="thin"/>
      <bottom style="thin">
        <color indexed="9"/>
      </bottom>
    </border>
    <border>
      <left style="hair">
        <color indexed="54"/>
      </left>
      <right style="hair">
        <color indexed="54"/>
      </right>
      <top style="thin"/>
      <bottom style="thin">
        <color indexed="9"/>
      </bottom>
    </border>
    <border>
      <left>
        <color indexed="63"/>
      </left>
      <right>
        <color indexed="63"/>
      </right>
      <top style="hair">
        <color indexed="54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4" fontId="19" fillId="3" borderId="0" xfId="0" applyNumberFormat="1" applyFont="1" applyFill="1" applyAlignment="1" applyProtection="1">
      <alignment horizontal="left" vertical="center"/>
      <protection/>
    </xf>
    <xf numFmtId="0" fontId="4" fillId="3" borderId="17" xfId="0" applyNumberFormat="1" applyFont="1" applyFill="1" applyBorder="1" applyAlignment="1" applyProtection="1">
      <alignment horizontal="center" vertical="center"/>
      <protection/>
    </xf>
    <xf numFmtId="2" fontId="4" fillId="3" borderId="15" xfId="0" applyNumberFormat="1" applyFont="1" applyFill="1" applyBorder="1" applyAlignment="1" applyProtection="1">
      <alignment horizontal="center" vertical="center"/>
      <protection/>
    </xf>
    <xf numFmtId="2" fontId="3" fillId="3" borderId="18" xfId="19" applyNumberFormat="1" applyFont="1" applyFill="1" applyBorder="1" applyAlignment="1" applyProtection="1">
      <alignment horizontal="center" vertical="center"/>
      <protection/>
    </xf>
    <xf numFmtId="0" fontId="4" fillId="3" borderId="19" xfId="0" applyNumberFormat="1" applyFont="1" applyFill="1" applyBorder="1" applyAlignment="1" applyProtection="1">
      <alignment horizontal="center" vertical="center"/>
      <protection/>
    </xf>
    <xf numFmtId="2" fontId="4" fillId="3" borderId="19" xfId="0" applyNumberFormat="1" applyFont="1" applyFill="1" applyBorder="1" applyAlignment="1" applyProtection="1">
      <alignment horizontal="center" vertical="center"/>
      <protection/>
    </xf>
    <xf numFmtId="2" fontId="3" fillId="3" borderId="20" xfId="19" applyNumberFormat="1" applyFont="1" applyFill="1" applyBorder="1" applyAlignment="1" applyProtection="1">
      <alignment horizontal="center" vertical="center"/>
      <protection/>
    </xf>
    <xf numFmtId="0" fontId="4" fillId="3" borderId="21" xfId="0" applyNumberFormat="1" applyFont="1" applyFill="1" applyBorder="1" applyAlignment="1" applyProtection="1">
      <alignment horizontal="center" vertical="center"/>
      <protection/>
    </xf>
    <xf numFmtId="2" fontId="4" fillId="3" borderId="21" xfId="0" applyNumberFormat="1" applyFont="1" applyFill="1" applyBorder="1" applyAlignment="1" applyProtection="1">
      <alignment horizontal="center" vertical="center"/>
      <protection/>
    </xf>
    <xf numFmtId="2" fontId="3" fillId="3" borderId="22" xfId="19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9" fontId="1" fillId="3" borderId="14" xfId="22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19" fillId="3" borderId="0" xfId="0" applyNumberFormat="1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2" fontId="3" fillId="3" borderId="27" xfId="19" applyNumberFormat="1" applyFont="1" applyFill="1" applyBorder="1" applyAlignment="1" applyProtection="1">
      <alignment vertical="center"/>
      <protection/>
    </xf>
    <xf numFmtId="164" fontId="4" fillId="3" borderId="28" xfId="19" applyFont="1" applyFill="1" applyBorder="1" applyAlignment="1" applyProtection="1">
      <alignment horizontal="center" vertical="center"/>
      <protection/>
    </xf>
    <xf numFmtId="164" fontId="4" fillId="3" borderId="0" xfId="19" applyFont="1" applyFill="1" applyAlignment="1" applyProtection="1">
      <alignment horizontal="center" vertical="center"/>
      <protection/>
    </xf>
    <xf numFmtId="0" fontId="28" fillId="3" borderId="0" xfId="0" applyNumberFormat="1" applyFont="1" applyFill="1" applyAlignment="1" applyProtection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15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34" fillId="0" borderId="0" xfId="15" applyFont="1" applyFill="1" applyAlignment="1">
      <alignment horizontal="center" vertical="center"/>
    </xf>
    <xf numFmtId="0" fontId="14" fillId="3" borderId="42" xfId="0" applyFont="1" applyFill="1" applyBorder="1" applyAlignment="1" applyProtection="1">
      <alignment horizontal="center" vertical="center" wrapText="1"/>
      <protection locked="0"/>
    </xf>
    <xf numFmtId="0" fontId="14" fillId="3" borderId="43" xfId="0" applyFont="1" applyFill="1" applyBorder="1" applyAlignment="1" applyProtection="1">
      <alignment horizontal="center" vertical="center" wrapText="1"/>
      <protection locked="0"/>
    </xf>
    <xf numFmtId="0" fontId="14" fillId="3" borderId="44" xfId="0" applyFont="1" applyFill="1" applyBorder="1" applyAlignment="1" applyProtection="1">
      <alignment horizontal="center" vertical="center" wrapText="1"/>
      <protection locked="0"/>
    </xf>
    <xf numFmtId="0" fontId="13" fillId="3" borderId="45" xfId="0" applyFont="1" applyFill="1" applyBorder="1" applyAlignment="1" applyProtection="1">
      <alignment horizontal="center" vertical="center"/>
      <protection locked="0"/>
    </xf>
    <xf numFmtId="0" fontId="13" fillId="3" borderId="46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48" xfId="0" applyFont="1" applyFill="1" applyBorder="1" applyAlignment="1">
      <alignment horizontal="center" vertical="top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49" fontId="2" fillId="3" borderId="49" xfId="0" applyNumberFormat="1" applyFont="1" applyFill="1" applyBorder="1" applyAlignment="1" applyProtection="1">
      <alignment horizontal="center" vertical="center"/>
      <protection locked="0"/>
    </xf>
    <xf numFmtId="49" fontId="2" fillId="3" borderId="51" xfId="0" applyNumberFormat="1" applyFont="1" applyFill="1" applyBorder="1" applyAlignment="1" applyProtection="1">
      <alignment horizontal="center" vertical="center"/>
      <protection locked="0"/>
    </xf>
    <xf numFmtId="49" fontId="2" fillId="3" borderId="50" xfId="0" applyNumberFormat="1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49" fontId="2" fillId="3" borderId="54" xfId="0" applyNumberFormat="1" applyFont="1" applyFill="1" applyBorder="1" applyAlignment="1" applyProtection="1">
      <alignment horizontal="center" vertical="center"/>
      <protection locked="0"/>
    </xf>
    <xf numFmtId="49" fontId="2" fillId="3" borderId="55" xfId="0" applyNumberFormat="1" applyFont="1" applyFill="1" applyBorder="1" applyAlignment="1" applyProtection="1">
      <alignment horizontal="center" vertical="center"/>
      <protection locked="0"/>
    </xf>
    <xf numFmtId="49" fontId="2" fillId="3" borderId="52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53" xfId="0" applyNumberFormat="1" applyFont="1" applyFill="1" applyBorder="1" applyAlignment="1" applyProtection="1">
      <alignment horizontal="center" vertical="center"/>
      <protection locked="0"/>
    </xf>
    <xf numFmtId="49" fontId="2" fillId="3" borderId="56" xfId="0" applyNumberFormat="1" applyFont="1" applyFill="1" applyBorder="1" applyAlignment="1" applyProtection="1">
      <alignment horizontal="center" vertical="center"/>
      <protection locked="0"/>
    </xf>
    <xf numFmtId="49" fontId="2" fillId="3" borderId="57" xfId="0" applyNumberFormat="1" applyFont="1" applyFill="1" applyBorder="1" applyAlignment="1" applyProtection="1">
      <alignment horizontal="center" vertical="center"/>
      <protection locked="0"/>
    </xf>
    <xf numFmtId="0" fontId="13" fillId="4" borderId="58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49" fontId="2" fillId="3" borderId="60" xfId="0" applyNumberFormat="1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0" fontId="31" fillId="0" borderId="23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19" fillId="3" borderId="64" xfId="0" applyNumberFormat="1" applyFont="1" applyFill="1" applyBorder="1" applyAlignment="1" applyProtection="1">
      <alignment horizontal="center" vertical="center" wrapText="1"/>
      <protection/>
    </xf>
    <xf numFmtId="0" fontId="19" fillId="3" borderId="0" xfId="0" applyNumberFormat="1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23" fillId="3" borderId="65" xfId="0" applyFont="1" applyFill="1" applyBorder="1" applyAlignment="1" applyProtection="1">
      <alignment horizontal="center" vertical="center"/>
      <protection/>
    </xf>
    <xf numFmtId="0" fontId="3" fillId="3" borderId="66" xfId="0" applyNumberFormat="1" applyFon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3" borderId="67" xfId="0" applyNumberFormat="1" applyFont="1" applyFill="1" applyBorder="1" applyAlignment="1" applyProtection="1">
      <alignment horizontal="center" vertical="center"/>
      <protection/>
    </xf>
    <xf numFmtId="0" fontId="3" fillId="3" borderId="19" xfId="0" applyNumberFormat="1" applyFont="1" applyFill="1" applyBorder="1" applyAlignment="1" applyProtection="1">
      <alignment horizontal="center" vertical="center"/>
      <protection/>
    </xf>
    <xf numFmtId="0" fontId="23" fillId="3" borderId="68" xfId="0" applyFont="1" applyFill="1" applyBorder="1" applyAlignment="1" applyProtection="1">
      <alignment horizontal="center" vertical="center"/>
      <protection/>
    </xf>
    <xf numFmtId="0" fontId="23" fillId="3" borderId="69" xfId="0" applyFont="1" applyFill="1" applyBorder="1" applyAlignment="1" applyProtection="1">
      <alignment horizontal="center" vertical="center"/>
      <protection/>
    </xf>
    <xf numFmtId="0" fontId="24" fillId="3" borderId="69" xfId="0" applyFont="1" applyFill="1" applyBorder="1" applyAlignment="1" applyProtection="1">
      <alignment horizontal="center" vertical="center"/>
      <protection/>
    </xf>
    <xf numFmtId="0" fontId="3" fillId="3" borderId="70" xfId="0" applyNumberFormat="1" applyFont="1" applyFill="1" applyBorder="1" applyAlignment="1" applyProtection="1">
      <alignment horizontal="center" vertical="center"/>
      <protection/>
    </xf>
    <xf numFmtId="0" fontId="3" fillId="3" borderId="21" xfId="0" applyNumberFormat="1" applyFont="1" applyFill="1" applyBorder="1" applyAlignment="1" applyProtection="1">
      <alignment horizontal="center" vertical="center"/>
      <protection/>
    </xf>
    <xf numFmtId="0" fontId="34" fillId="0" borderId="0" xfId="15" applyFont="1" applyFill="1" applyAlignment="1">
      <alignment horizontal="left" vertical="center"/>
    </xf>
    <xf numFmtId="0" fontId="5" fillId="3" borderId="27" xfId="0" applyFont="1" applyFill="1" applyBorder="1" applyAlignment="1" applyProtection="1">
      <alignment horizontal="center" vertical="center"/>
      <protection/>
    </xf>
    <xf numFmtId="0" fontId="5" fillId="3" borderId="71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center" vertical="center" wrapText="1"/>
      <protection locked="0"/>
    </xf>
    <xf numFmtId="9" fontId="4" fillId="3" borderId="28" xfId="22" applyFont="1" applyFill="1" applyBorder="1" applyAlignment="1" applyProtection="1">
      <alignment horizontal="center" vertical="center"/>
      <protection/>
    </xf>
    <xf numFmtId="9" fontId="4" fillId="3" borderId="27" xfId="22" applyFont="1" applyFill="1" applyBorder="1" applyAlignment="1" applyProtection="1">
      <alignment horizontal="center" vertical="center"/>
      <protection/>
    </xf>
    <xf numFmtId="0" fontId="5" fillId="3" borderId="72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164" fontId="4" fillId="3" borderId="73" xfId="19" applyFont="1" applyFill="1" applyBorder="1" applyAlignment="1" applyProtection="1">
      <alignment horizontal="center" vertical="center"/>
      <protection/>
    </xf>
    <xf numFmtId="164" fontId="4" fillId="3" borderId="69" xfId="19" applyFont="1" applyFill="1" applyBorder="1" applyAlignment="1" applyProtection="1">
      <alignment horizontal="center" vertical="center"/>
      <protection/>
    </xf>
    <xf numFmtId="164" fontId="9" fillId="3" borderId="74" xfId="19" applyFont="1" applyFill="1" applyBorder="1" applyAlignment="1" applyProtection="1">
      <alignment horizontal="center" vertical="center"/>
      <protection/>
    </xf>
    <xf numFmtId="164" fontId="9" fillId="3" borderId="72" xfId="19" applyFont="1" applyFill="1" applyBorder="1" applyAlignment="1" applyProtection="1">
      <alignment horizontal="center" vertical="center"/>
      <protection/>
    </xf>
    <xf numFmtId="164" fontId="9" fillId="3" borderId="65" xfId="19" applyFont="1" applyFill="1" applyBorder="1" applyAlignment="1" applyProtection="1">
      <alignment horizontal="center" vertical="center"/>
      <protection/>
    </xf>
    <xf numFmtId="164" fontId="9" fillId="3" borderId="0" xfId="19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iers_FACTURES OCTOBRE 2005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35</xdr:row>
      <xdr:rowOff>19050</xdr:rowOff>
    </xdr:from>
    <xdr:to>
      <xdr:col>8</xdr:col>
      <xdr:colOff>0</xdr:colOff>
      <xdr:row>39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1600200" y="8848725"/>
          <a:ext cx="6153150" cy="781050"/>
        </a:xfrm>
        <a:prstGeom prst="roundRect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4</xdr:col>
      <xdr:colOff>1905000</xdr:colOff>
      <xdr:row>5</xdr:row>
      <xdr:rowOff>276225</xdr:rowOff>
    </xdr:to>
    <xdr:grpSp>
      <xdr:nvGrpSpPr>
        <xdr:cNvPr id="2" name="Group 3"/>
        <xdr:cNvGrpSpPr>
          <a:grpSpLocks/>
        </xdr:cNvGrpSpPr>
      </xdr:nvGrpSpPr>
      <xdr:grpSpPr>
        <a:xfrm>
          <a:off x="1609725" y="0"/>
          <a:ext cx="2647950" cy="1581150"/>
          <a:chOff x="0" y="0"/>
          <a:chExt cx="318" cy="171"/>
        </a:xfrm>
        <a:solidFill>
          <a:srgbClr val="FFFFFF"/>
        </a:solidFill>
      </xdr:grpSpPr>
    </xdr:grpSp>
    <xdr:clientData fLocksWithSheet="0"/>
  </xdr:twoCellAnchor>
  <xdr:twoCellAnchor>
    <xdr:from>
      <xdr:col>3</xdr:col>
      <xdr:colOff>752475</xdr:colOff>
      <xdr:row>7</xdr:row>
      <xdr:rowOff>95250</xdr:rowOff>
    </xdr:from>
    <xdr:to>
      <xdr:col>5</xdr:col>
      <xdr:colOff>0</xdr:colOff>
      <xdr:row>13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2343150" y="2200275"/>
          <a:ext cx="2771775" cy="1238250"/>
        </a:xfrm>
        <a:prstGeom prst="roundRect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10</xdr:row>
      <xdr:rowOff>190500</xdr:rowOff>
    </xdr:from>
    <xdr:to>
      <xdr:col>7</xdr:col>
      <xdr:colOff>828675</xdr:colOff>
      <xdr:row>12</xdr:row>
      <xdr:rowOff>9525</xdr:rowOff>
    </xdr:to>
    <xdr:sp>
      <xdr:nvSpPr>
        <xdr:cNvPr id="6" name="Rectangle 12"/>
        <xdr:cNvSpPr>
          <a:spLocks/>
        </xdr:cNvSpPr>
      </xdr:nvSpPr>
      <xdr:spPr>
        <a:xfrm>
          <a:off x="5915025" y="2924175"/>
          <a:ext cx="1581150" cy="257175"/>
        </a:xfrm>
        <a:prstGeom prst="roundRect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8</xdr:col>
      <xdr:colOff>9525</xdr:colOff>
      <xdr:row>34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1600200" y="3581400"/>
          <a:ext cx="6162675" cy="5143500"/>
        </a:xfrm>
        <a:prstGeom prst="roundRect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295275</xdr:rowOff>
    </xdr:from>
    <xdr:to>
      <xdr:col>6</xdr:col>
      <xdr:colOff>47625</xdr:colOff>
      <xdr:row>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1590675" y="1600200"/>
          <a:ext cx="4486275" cy="28575"/>
        </a:xfrm>
        <a:prstGeom prst="rect">
          <a:avLst/>
        </a:prstGeom>
        <a:solidFill>
          <a:srgbClr val="6666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</xdr:row>
      <xdr:rowOff>104775</xdr:rowOff>
    </xdr:from>
    <xdr:ext cx="1133475" cy="314325"/>
    <xdr:sp>
      <xdr:nvSpPr>
        <xdr:cNvPr id="9" name="TextBox 17"/>
        <xdr:cNvSpPr txBox="1">
          <a:spLocks noChangeArrowheads="1"/>
        </xdr:cNvSpPr>
      </xdr:nvSpPr>
      <xdr:spPr>
        <a:xfrm>
          <a:off x="6096000" y="1409700"/>
          <a:ext cx="1133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666699"/>
              </a:solidFill>
            </a:rPr>
            <a:t>FACTURE</a:t>
          </a:r>
        </a:p>
      </xdr:txBody>
    </xdr:sp>
    <xdr:clientData/>
  </xdr:oneCellAnchor>
  <xdr:twoCellAnchor>
    <xdr:from>
      <xdr:col>7</xdr:col>
      <xdr:colOff>447675</xdr:colOff>
      <xdr:row>6</xdr:row>
      <xdr:rowOff>0</xdr:rowOff>
    </xdr:from>
    <xdr:to>
      <xdr:col>8</xdr:col>
      <xdr:colOff>0</xdr:colOff>
      <xdr:row>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7115175" y="1600200"/>
          <a:ext cx="638175" cy="28575"/>
        </a:xfrm>
        <a:prstGeom prst="rect">
          <a:avLst/>
        </a:prstGeom>
        <a:solidFill>
          <a:srgbClr val="6666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8</xdr:row>
      <xdr:rowOff>219075</xdr:rowOff>
    </xdr:from>
    <xdr:to>
      <xdr:col>7</xdr:col>
      <xdr:colOff>828675</xdr:colOff>
      <xdr:row>10</xdr:row>
      <xdr:rowOff>9525</xdr:rowOff>
    </xdr:to>
    <xdr:sp>
      <xdr:nvSpPr>
        <xdr:cNvPr id="11" name="Rectangle 19"/>
        <xdr:cNvSpPr>
          <a:spLocks/>
        </xdr:cNvSpPr>
      </xdr:nvSpPr>
      <xdr:spPr>
        <a:xfrm>
          <a:off x="5905500" y="2486025"/>
          <a:ext cx="1590675" cy="257175"/>
        </a:xfrm>
        <a:prstGeom prst="roundRect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6</xdr:row>
      <xdr:rowOff>400050</xdr:rowOff>
    </xdr:from>
    <xdr:to>
      <xdr:col>4</xdr:col>
      <xdr:colOff>1704975</xdr:colOff>
      <xdr:row>8</xdr:row>
      <xdr:rowOff>19050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3438525" y="2000250"/>
          <a:ext cx="619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666699"/>
              </a:solidFill>
            </a:rPr>
            <a:t>Client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ati.com/" TargetMode="Externa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uati.com/" TargetMode="Externa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uati.com/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M1:AA29"/>
  <sheetViews>
    <sheetView showGridLines="0" workbookViewId="0" topLeftCell="L1">
      <pane ySplit="7" topLeftCell="BM8" activePane="bottomLeft" state="frozen"/>
      <selection pane="topLeft" activeCell="L1" sqref="L1"/>
      <selection pane="bottomLeft" activeCell="U10" sqref="U10:X10"/>
    </sheetView>
  </sheetViews>
  <sheetFormatPr defaultColWidth="11.421875" defaultRowHeight="12.75"/>
  <cols>
    <col min="1" max="12" width="11.421875" style="1" customWidth="1"/>
    <col min="13" max="13" width="10.140625" style="1" customWidth="1"/>
    <col min="14" max="14" width="0.9921875" style="1" customWidth="1"/>
    <col min="15" max="15" width="11.421875" style="1" customWidth="1"/>
    <col min="16" max="16" width="0.9921875" style="1" customWidth="1"/>
    <col min="17" max="19" width="11.421875" style="1" customWidth="1"/>
    <col min="20" max="20" width="0.9921875" style="1" customWidth="1"/>
    <col min="21" max="24" width="11.421875" style="1" customWidth="1"/>
    <col min="25" max="25" width="0.9921875" style="1" customWidth="1"/>
    <col min="26" max="26" width="10.00390625" style="1" customWidth="1"/>
    <col min="27" max="27" width="12.28125" style="1" customWidth="1"/>
    <col min="28" max="16384" width="11.421875" style="1" customWidth="1"/>
  </cols>
  <sheetData>
    <row r="1" spans="13:25" ht="12.75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3:26" ht="18.75">
      <c r="M2" s="16"/>
      <c r="N2" s="16"/>
      <c r="O2" s="16"/>
      <c r="P2" s="17"/>
      <c r="Q2" s="17"/>
      <c r="R2" s="106" t="s">
        <v>6</v>
      </c>
      <c r="S2" s="107"/>
      <c r="T2" s="107"/>
      <c r="U2" s="107"/>
      <c r="V2" s="94"/>
      <c r="W2" s="17"/>
      <c r="X2" s="109" t="s">
        <v>59</v>
      </c>
      <c r="Y2" s="109"/>
      <c r="Z2" s="109"/>
    </row>
    <row r="3" spans="13:25" ht="12.75"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3:25" ht="15.75">
      <c r="M4" s="16"/>
      <c r="N4" s="16"/>
      <c r="O4" s="95" t="s">
        <v>7</v>
      </c>
      <c r="P4" s="95"/>
      <c r="Q4" s="95"/>
      <c r="R4" s="95"/>
      <c r="S4" s="95"/>
      <c r="T4" s="95"/>
      <c r="U4" s="95"/>
      <c r="V4" s="95"/>
      <c r="W4" s="95"/>
      <c r="X4" s="95"/>
      <c r="Y4" s="16"/>
    </row>
    <row r="5" spans="13:25" ht="5.25" customHeight="1">
      <c r="M5" s="16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3:25" ht="22.5" customHeight="1">
      <c r="M6" s="16"/>
      <c r="N6" s="5"/>
      <c r="O6" s="22" t="s">
        <v>8</v>
      </c>
      <c r="P6" s="6"/>
      <c r="Q6" s="92" t="s">
        <v>9</v>
      </c>
      <c r="R6" s="93"/>
      <c r="S6" s="108"/>
      <c r="T6" s="6"/>
      <c r="U6" s="92" t="s">
        <v>10</v>
      </c>
      <c r="V6" s="93"/>
      <c r="W6" s="93"/>
      <c r="X6" s="108"/>
      <c r="Y6" s="7"/>
    </row>
    <row r="7" spans="13:25" ht="5.25" customHeight="1">
      <c r="M7" s="16"/>
      <c r="N7" s="5"/>
      <c r="O7" s="6"/>
      <c r="P7" s="8"/>
      <c r="Q7" s="6"/>
      <c r="R7" s="6"/>
      <c r="S7" s="6"/>
      <c r="T7" s="8"/>
      <c r="U7" s="6"/>
      <c r="V7" s="6"/>
      <c r="W7" s="6"/>
      <c r="X7" s="6"/>
      <c r="Y7" s="7"/>
    </row>
    <row r="8" spans="13:27" ht="38.25" customHeight="1">
      <c r="M8" s="16"/>
      <c r="N8" s="5"/>
      <c r="O8" s="9">
        <v>1</v>
      </c>
      <c r="P8" s="10"/>
      <c r="Q8" s="113" t="s">
        <v>11</v>
      </c>
      <c r="R8" s="114"/>
      <c r="S8" s="115"/>
      <c r="T8" s="10"/>
      <c r="U8" s="110" t="s">
        <v>39</v>
      </c>
      <c r="V8" s="111"/>
      <c r="W8" s="111"/>
      <c r="X8" s="112"/>
      <c r="Y8" s="7"/>
      <c r="Z8" s="116" t="s">
        <v>43</v>
      </c>
      <c r="AA8" s="117"/>
    </row>
    <row r="9" spans="13:27" ht="38.25" customHeight="1">
      <c r="M9" s="16"/>
      <c r="N9" s="5"/>
      <c r="O9" s="11">
        <v>2</v>
      </c>
      <c r="P9" s="12"/>
      <c r="Q9" s="105" t="s">
        <v>12</v>
      </c>
      <c r="R9" s="100"/>
      <c r="S9" s="101"/>
      <c r="T9" s="12"/>
      <c r="U9" s="96" t="s">
        <v>40</v>
      </c>
      <c r="V9" s="97"/>
      <c r="W9" s="97"/>
      <c r="X9" s="98"/>
      <c r="Y9" s="7"/>
      <c r="Z9" s="118" t="s">
        <v>44</v>
      </c>
      <c r="AA9" s="119"/>
    </row>
    <row r="10" spans="13:27" ht="38.25" customHeight="1">
      <c r="M10" s="16"/>
      <c r="N10" s="5"/>
      <c r="O10" s="11">
        <v>3</v>
      </c>
      <c r="P10" s="12"/>
      <c r="Q10" s="105" t="s">
        <v>13</v>
      </c>
      <c r="R10" s="100"/>
      <c r="S10" s="101"/>
      <c r="T10" s="12"/>
      <c r="U10" s="96" t="s">
        <v>41</v>
      </c>
      <c r="V10" s="97"/>
      <c r="W10" s="97"/>
      <c r="X10" s="98"/>
      <c r="Y10" s="7"/>
      <c r="Z10" s="120"/>
      <c r="AA10" s="119"/>
    </row>
    <row r="11" spans="13:25" ht="38.25" customHeight="1">
      <c r="M11" s="16"/>
      <c r="N11" s="5"/>
      <c r="O11" s="11">
        <v>4</v>
      </c>
      <c r="P11" s="12"/>
      <c r="Q11" s="105" t="s">
        <v>14</v>
      </c>
      <c r="R11" s="100"/>
      <c r="S11" s="101"/>
      <c r="T11" s="12"/>
      <c r="U11" s="96"/>
      <c r="V11" s="97"/>
      <c r="W11" s="97"/>
      <c r="X11" s="98"/>
      <c r="Y11" s="7"/>
    </row>
    <row r="12" spans="13:25" ht="38.25" customHeight="1">
      <c r="M12" s="16"/>
      <c r="N12" s="5"/>
      <c r="O12" s="11">
        <v>5</v>
      </c>
      <c r="P12" s="12"/>
      <c r="Q12" s="105"/>
      <c r="R12" s="100"/>
      <c r="S12" s="101"/>
      <c r="T12" s="12"/>
      <c r="U12" s="96"/>
      <c r="V12" s="97"/>
      <c r="W12" s="97"/>
      <c r="X12" s="98"/>
      <c r="Y12" s="7"/>
    </row>
    <row r="13" spans="13:25" ht="38.25" customHeight="1">
      <c r="M13" s="16"/>
      <c r="N13" s="5"/>
      <c r="O13" s="11">
        <v>6</v>
      </c>
      <c r="P13" s="12"/>
      <c r="Q13" s="105"/>
      <c r="R13" s="100"/>
      <c r="S13" s="101"/>
      <c r="T13" s="12"/>
      <c r="U13" s="96"/>
      <c r="V13" s="97"/>
      <c r="W13" s="97"/>
      <c r="X13" s="98"/>
      <c r="Y13" s="7"/>
    </row>
    <row r="14" spans="13:25" ht="38.25" customHeight="1">
      <c r="M14" s="16"/>
      <c r="N14" s="5"/>
      <c r="O14" s="11">
        <v>7</v>
      </c>
      <c r="P14" s="12"/>
      <c r="Q14" s="105"/>
      <c r="R14" s="100"/>
      <c r="S14" s="101"/>
      <c r="T14" s="12"/>
      <c r="U14" s="96"/>
      <c r="V14" s="97"/>
      <c r="W14" s="97"/>
      <c r="X14" s="98"/>
      <c r="Y14" s="7"/>
    </row>
    <row r="15" spans="13:25" ht="38.25" customHeight="1">
      <c r="M15" s="16"/>
      <c r="N15" s="5"/>
      <c r="O15" s="11">
        <v>8</v>
      </c>
      <c r="P15" s="12"/>
      <c r="Q15" s="105"/>
      <c r="R15" s="100"/>
      <c r="S15" s="101"/>
      <c r="T15" s="12"/>
      <c r="U15" s="96"/>
      <c r="V15" s="97"/>
      <c r="W15" s="97"/>
      <c r="X15" s="98"/>
      <c r="Y15" s="7"/>
    </row>
    <row r="16" spans="13:25" ht="38.25" customHeight="1">
      <c r="M16" s="16"/>
      <c r="N16" s="5"/>
      <c r="O16" s="11">
        <v>9</v>
      </c>
      <c r="P16" s="12"/>
      <c r="Q16" s="99"/>
      <c r="R16" s="100"/>
      <c r="S16" s="101"/>
      <c r="T16" s="12"/>
      <c r="U16" s="96"/>
      <c r="V16" s="97"/>
      <c r="W16" s="97"/>
      <c r="X16" s="98"/>
      <c r="Y16" s="7"/>
    </row>
    <row r="17" spans="13:25" ht="38.25" customHeight="1">
      <c r="M17" s="16"/>
      <c r="N17" s="5"/>
      <c r="O17" s="11">
        <v>10</v>
      </c>
      <c r="P17" s="12"/>
      <c r="Q17" s="99" t="s">
        <v>42</v>
      </c>
      <c r="R17" s="100"/>
      <c r="S17" s="101"/>
      <c r="T17" s="12"/>
      <c r="U17" s="102"/>
      <c r="V17" s="103"/>
      <c r="W17" s="103"/>
      <c r="X17" s="104"/>
      <c r="Y17" s="7"/>
    </row>
    <row r="18" spans="13:25" ht="5.25" customHeight="1">
      <c r="M18" s="16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20" ht="12.75">
      <c r="Q20" s="64" t="str">
        <f>IF(Q8="","",Q8)</f>
        <v>CLIENT 1</v>
      </c>
    </row>
    <row r="21" ht="12.75">
      <c r="Q21" s="64" t="str">
        <f aca="true" t="shared" si="0" ref="Q21:Q29">IF(Q9="","",Q9)</f>
        <v>CLIENT 2</v>
      </c>
    </row>
    <row r="22" ht="12.75">
      <c r="Q22" s="64" t="str">
        <f t="shared" si="0"/>
        <v>CLIENT 3</v>
      </c>
    </row>
    <row r="23" ht="12.75">
      <c r="Q23" s="64" t="str">
        <f t="shared" si="0"/>
        <v>CLIENT 4</v>
      </c>
    </row>
    <row r="24" ht="12.75">
      <c r="Q24" s="64">
        <f t="shared" si="0"/>
      </c>
    </row>
    <row r="25" ht="12.75">
      <c r="Q25" s="64">
        <f t="shared" si="0"/>
      </c>
    </row>
    <row r="26" ht="12.75">
      <c r="Q26" s="64">
        <f t="shared" si="0"/>
      </c>
    </row>
    <row r="27" ht="12.75">
      <c r="Q27" s="64">
        <f t="shared" si="0"/>
      </c>
    </row>
    <row r="28" ht="12.75">
      <c r="Q28" s="64">
        <f t="shared" si="0"/>
      </c>
    </row>
    <row r="29" ht="12.75">
      <c r="Q29" s="64" t="str">
        <f t="shared" si="0"/>
        <v>GFDG</v>
      </c>
    </row>
  </sheetData>
  <mergeCells count="27">
    <mergeCell ref="Z8:AA8"/>
    <mergeCell ref="Z9:AA10"/>
    <mergeCell ref="U12:X12"/>
    <mergeCell ref="Q13:S13"/>
    <mergeCell ref="U13:X13"/>
    <mergeCell ref="Q12:S12"/>
    <mergeCell ref="U10:X10"/>
    <mergeCell ref="Q11:S11"/>
    <mergeCell ref="U11:X11"/>
    <mergeCell ref="Q10:S10"/>
    <mergeCell ref="U8:X8"/>
    <mergeCell ref="Q9:S9"/>
    <mergeCell ref="U9:X9"/>
    <mergeCell ref="Q8:S8"/>
    <mergeCell ref="R2:V2"/>
    <mergeCell ref="O4:X4"/>
    <mergeCell ref="Q6:S6"/>
    <mergeCell ref="U6:X6"/>
    <mergeCell ref="X2:Z2"/>
    <mergeCell ref="U14:X14"/>
    <mergeCell ref="Q15:S15"/>
    <mergeCell ref="U15:X15"/>
    <mergeCell ref="Q14:S14"/>
    <mergeCell ref="U16:X16"/>
    <mergeCell ref="Q17:S17"/>
    <mergeCell ref="U17:X17"/>
    <mergeCell ref="Q16:S16"/>
  </mergeCells>
  <hyperlinks>
    <hyperlink ref="X2" r:id="rId1" display="www.ouati.com"/>
  </hyperlinks>
  <printOptions/>
  <pageMargins left="0.75" right="0.75" top="1" bottom="1" header="0.4921259845" footer="0.4921259845"/>
  <pageSetup horizontalDpi="300" verticalDpi="300" orientation="portrait" paperSize="9" r:id="rId3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S43"/>
  <sheetViews>
    <sheetView showGridLines="0" workbookViewId="0" topLeftCell="A1">
      <pane ySplit="17" topLeftCell="BM18" activePane="bottomLeft" state="frozen"/>
      <selection pane="topLeft" activeCell="A1" sqref="A1"/>
      <selection pane="bottomLeft" activeCell="N18" sqref="N18"/>
    </sheetView>
  </sheetViews>
  <sheetFormatPr defaultColWidth="11.421875" defaultRowHeight="12.75"/>
  <cols>
    <col min="1" max="1" width="13.8515625" style="33" customWidth="1"/>
    <col min="2" max="3" width="11.421875" style="33" customWidth="1"/>
    <col min="4" max="4" width="0.85546875" style="33" customWidth="1"/>
    <col min="5" max="7" width="8.28125" style="33" customWidth="1"/>
    <col min="8" max="8" width="5.8515625" style="33" customWidth="1"/>
    <col min="9" max="9" width="0.85546875" style="33" customWidth="1"/>
    <col min="10" max="10" width="7.57421875" style="33" customWidth="1"/>
    <col min="11" max="11" width="1.1484375" style="33" customWidth="1"/>
    <col min="12" max="12" width="11.00390625" style="33" customWidth="1"/>
    <col min="13" max="13" width="0.9921875" style="33" customWidth="1"/>
    <col min="14" max="14" width="9.7109375" style="33" customWidth="1"/>
    <col min="15" max="15" width="0.85546875" style="33" customWidth="1"/>
    <col min="16" max="16384" width="11.421875" style="33" customWidth="1"/>
  </cols>
  <sheetData>
    <row r="1" spans="3:15" ht="6" customHeight="1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3:15" ht="12.75" customHeight="1">
      <c r="C2" s="32"/>
      <c r="F2" s="90"/>
      <c r="G2" s="90"/>
      <c r="H2" s="91"/>
      <c r="I2" s="91"/>
      <c r="J2" s="91"/>
      <c r="K2" s="91"/>
      <c r="L2" s="91"/>
      <c r="M2" s="91"/>
      <c r="N2" s="91"/>
      <c r="O2" s="91"/>
    </row>
    <row r="3" spans="2:19" ht="18.75">
      <c r="B3" s="89" t="s">
        <v>59</v>
      </c>
      <c r="C3" s="32"/>
      <c r="D3" s="91"/>
      <c r="E3" s="91"/>
      <c r="F3" s="91"/>
      <c r="G3" s="154" t="s">
        <v>15</v>
      </c>
      <c r="H3" s="154"/>
      <c r="I3" s="154"/>
      <c r="J3" s="154"/>
      <c r="K3" s="154"/>
      <c r="L3" s="154"/>
      <c r="M3" s="91"/>
      <c r="N3" s="91"/>
      <c r="O3" s="91"/>
      <c r="R3" s="89"/>
      <c r="S3" s="89"/>
    </row>
    <row r="4" spans="3:15" ht="6" customHeight="1">
      <c r="C4" s="3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4.5" customHeight="1">
      <c r="C5" s="42"/>
      <c r="D5" s="66"/>
      <c r="E5" s="143" t="s">
        <v>35</v>
      </c>
      <c r="F5" s="144"/>
      <c r="G5" s="144"/>
      <c r="H5" s="144"/>
      <c r="I5" s="151"/>
      <c r="K5" s="34"/>
      <c r="L5" s="35"/>
      <c r="M5" s="35"/>
      <c r="N5" s="35"/>
      <c r="O5" s="36"/>
    </row>
    <row r="6" spans="3:15" ht="15.75" customHeight="1">
      <c r="C6" s="42"/>
      <c r="D6" s="21"/>
      <c r="E6" s="145"/>
      <c r="F6" s="146"/>
      <c r="G6" s="146"/>
      <c r="H6" s="146"/>
      <c r="I6" s="152"/>
      <c r="K6" s="37"/>
      <c r="L6" s="53" t="s">
        <v>36</v>
      </c>
      <c r="M6" s="26"/>
      <c r="N6" s="71" t="s">
        <v>45</v>
      </c>
      <c r="O6" s="38"/>
    </row>
    <row r="7" spans="3:15" ht="4.5" customHeight="1">
      <c r="C7" s="42"/>
      <c r="D7" s="21"/>
      <c r="E7" s="147"/>
      <c r="F7" s="148"/>
      <c r="G7" s="148"/>
      <c r="H7" s="148"/>
      <c r="I7" s="153"/>
      <c r="K7" s="39"/>
      <c r="L7" s="40"/>
      <c r="M7" s="40"/>
      <c r="N7" s="40"/>
      <c r="O7" s="41"/>
    </row>
    <row r="8" spans="3:15" ht="10.5" customHeight="1">
      <c r="C8" s="42"/>
      <c r="D8" s="42"/>
      <c r="E8" s="21"/>
      <c r="F8" s="21"/>
      <c r="G8" s="21"/>
      <c r="H8" s="21"/>
      <c r="I8" s="32"/>
      <c r="J8" s="21"/>
      <c r="K8" s="21"/>
      <c r="L8" s="42"/>
      <c r="M8" s="42"/>
      <c r="N8" s="42"/>
      <c r="O8" s="42"/>
    </row>
    <row r="9" spans="3:15" ht="4.5" customHeight="1">
      <c r="C9" s="32"/>
      <c r="D9" s="32"/>
      <c r="E9" s="143" t="s">
        <v>30</v>
      </c>
      <c r="F9" s="144"/>
      <c r="G9" s="25"/>
      <c r="H9" s="25"/>
      <c r="I9" s="28"/>
      <c r="J9" s="21"/>
      <c r="K9" s="34"/>
      <c r="L9" s="35"/>
      <c r="M9" s="35"/>
      <c r="N9" s="35"/>
      <c r="O9" s="36"/>
    </row>
    <row r="10" spans="3:15" ht="17.25" customHeight="1">
      <c r="C10" s="32"/>
      <c r="D10" s="32"/>
      <c r="E10" s="145"/>
      <c r="F10" s="146"/>
      <c r="G10" s="26"/>
      <c r="H10" s="31" t="str">
        <f>VLOOKUP(F43,E39:G42,3)</f>
        <v>€</v>
      </c>
      <c r="I10" s="29"/>
      <c r="J10" s="21"/>
      <c r="K10" s="37"/>
      <c r="L10" s="18" t="s">
        <v>16</v>
      </c>
      <c r="M10" s="43"/>
      <c r="N10" s="72">
        <v>0.19</v>
      </c>
      <c r="O10" s="38"/>
    </row>
    <row r="11" spans="3:15" ht="4.5" customHeight="1">
      <c r="C11" s="32"/>
      <c r="D11" s="32"/>
      <c r="E11" s="147"/>
      <c r="F11" s="148"/>
      <c r="G11" s="27"/>
      <c r="H11" s="27"/>
      <c r="I11" s="30"/>
      <c r="J11" s="21"/>
      <c r="K11" s="39"/>
      <c r="L11" s="40"/>
      <c r="M11" s="40"/>
      <c r="N11" s="40"/>
      <c r="O11" s="41"/>
    </row>
    <row r="12" spans="3:15" ht="10.5" customHeight="1">
      <c r="C12" s="32"/>
      <c r="D12" s="32"/>
      <c r="E12" s="21"/>
      <c r="F12" s="21"/>
      <c r="G12" s="21"/>
      <c r="H12" s="21"/>
      <c r="I12" s="32"/>
      <c r="J12" s="21"/>
      <c r="K12" s="21"/>
      <c r="L12" s="42"/>
      <c r="M12" s="42"/>
      <c r="N12" s="42"/>
      <c r="O12" s="42"/>
    </row>
    <row r="13" spans="3:15" ht="4.5" customHeight="1">
      <c r="C13" s="42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3:15" ht="15" customHeight="1">
      <c r="C14" s="42"/>
      <c r="D14" s="47"/>
      <c r="E14" s="149" t="s">
        <v>17</v>
      </c>
      <c r="F14" s="150"/>
      <c r="G14" s="150"/>
      <c r="H14" s="135" t="s">
        <v>18</v>
      </c>
      <c r="I14" s="136"/>
      <c r="J14" s="136"/>
      <c r="K14" s="137"/>
      <c r="L14" s="135" t="s">
        <v>19</v>
      </c>
      <c r="M14" s="137"/>
      <c r="N14" s="19" t="s">
        <v>37</v>
      </c>
      <c r="O14" s="29"/>
    </row>
    <row r="15" spans="3:15" ht="4.5" customHeight="1">
      <c r="C15" s="42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</row>
    <row r="16" spans="3:15" ht="2.25" customHeight="1">
      <c r="C16" s="42"/>
      <c r="D16" s="42"/>
      <c r="E16" s="142"/>
      <c r="F16" s="142"/>
      <c r="G16" s="142"/>
      <c r="H16" s="141"/>
      <c r="I16" s="141"/>
      <c r="J16" s="141"/>
      <c r="K16" s="51"/>
      <c r="L16" s="141"/>
      <c r="M16" s="141"/>
      <c r="N16" s="142"/>
      <c r="O16" s="142"/>
    </row>
    <row r="17" spans="3:15" ht="4.5" customHeight="1">
      <c r="C17" s="42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3:15" ht="17.25" customHeight="1">
      <c r="C18" s="42"/>
      <c r="D18" s="47"/>
      <c r="E18" s="128" t="s">
        <v>25</v>
      </c>
      <c r="F18" s="129"/>
      <c r="G18" s="129"/>
      <c r="H18" s="138" t="s">
        <v>20</v>
      </c>
      <c r="I18" s="139"/>
      <c r="J18" s="139"/>
      <c r="K18" s="140"/>
      <c r="L18" s="161">
        <v>4000</v>
      </c>
      <c r="M18" s="162"/>
      <c r="N18" s="67">
        <v>20</v>
      </c>
      <c r="O18" s="73">
        <v>3</v>
      </c>
    </row>
    <row r="19" spans="3:15" ht="17.25" customHeight="1">
      <c r="C19" s="42"/>
      <c r="D19" s="47"/>
      <c r="E19" s="128" t="s">
        <v>21</v>
      </c>
      <c r="F19" s="129"/>
      <c r="G19" s="129"/>
      <c r="H19" s="130" t="s">
        <v>22</v>
      </c>
      <c r="I19" s="131"/>
      <c r="J19" s="131"/>
      <c r="K19" s="132"/>
      <c r="L19" s="126">
        <v>3200</v>
      </c>
      <c r="M19" s="127"/>
      <c r="N19" s="68">
        <v>17</v>
      </c>
      <c r="O19" s="52"/>
    </row>
    <row r="20" spans="1:15" ht="17.25" customHeight="1">
      <c r="A20" s="86" t="s">
        <v>48</v>
      </c>
      <c r="B20" s="87" t="s">
        <v>50</v>
      </c>
      <c r="C20" s="88"/>
      <c r="D20" s="47"/>
      <c r="E20" s="128" t="s">
        <v>23</v>
      </c>
      <c r="F20" s="129"/>
      <c r="G20" s="129"/>
      <c r="H20" s="130" t="s">
        <v>24</v>
      </c>
      <c r="I20" s="131"/>
      <c r="J20" s="131"/>
      <c r="K20" s="132"/>
      <c r="L20" s="126">
        <v>2400</v>
      </c>
      <c r="M20" s="127"/>
      <c r="N20" s="68">
        <v>15</v>
      </c>
      <c r="O20" s="52"/>
    </row>
    <row r="21" spans="1:15" ht="17.25" customHeight="1">
      <c r="A21" s="86"/>
      <c r="B21" s="87" t="s">
        <v>51</v>
      </c>
      <c r="C21" s="88"/>
      <c r="D21" s="47"/>
      <c r="E21" s="128" t="s">
        <v>46</v>
      </c>
      <c r="F21" s="129"/>
      <c r="G21" s="129"/>
      <c r="H21" s="130" t="s">
        <v>47</v>
      </c>
      <c r="I21" s="131"/>
      <c r="J21" s="131"/>
      <c r="K21" s="132"/>
      <c r="L21" s="126">
        <v>3455</v>
      </c>
      <c r="M21" s="127"/>
      <c r="N21" s="68">
        <v>13</v>
      </c>
      <c r="O21" s="52"/>
    </row>
    <row r="22" spans="1:15" ht="17.25" customHeight="1">
      <c r="A22" s="86"/>
      <c r="B22" s="87"/>
      <c r="C22" s="88"/>
      <c r="D22" s="47"/>
      <c r="E22" s="128"/>
      <c r="F22" s="129"/>
      <c r="G22" s="129"/>
      <c r="H22" s="130"/>
      <c r="I22" s="131"/>
      <c r="J22" s="131"/>
      <c r="K22" s="132"/>
      <c r="L22" s="126"/>
      <c r="M22" s="127"/>
      <c r="N22" s="68"/>
      <c r="O22" s="52"/>
    </row>
    <row r="23" spans="1:15" ht="17.25" customHeight="1">
      <c r="A23" s="86" t="s">
        <v>49</v>
      </c>
      <c r="B23" s="87" t="s">
        <v>52</v>
      </c>
      <c r="C23" s="88"/>
      <c r="D23" s="47"/>
      <c r="E23" s="128"/>
      <c r="F23" s="129"/>
      <c r="G23" s="129"/>
      <c r="H23" s="130"/>
      <c r="I23" s="131"/>
      <c r="J23" s="131"/>
      <c r="K23" s="132"/>
      <c r="L23" s="126"/>
      <c r="M23" s="127"/>
      <c r="N23" s="68"/>
      <c r="O23" s="52"/>
    </row>
    <row r="24" spans="1:15" ht="17.25" customHeight="1">
      <c r="A24" s="86"/>
      <c r="B24" s="87" t="s">
        <v>53</v>
      </c>
      <c r="C24" s="88"/>
      <c r="D24" s="47"/>
      <c r="E24" s="128"/>
      <c r="F24" s="129"/>
      <c r="G24" s="129"/>
      <c r="H24" s="130"/>
      <c r="I24" s="131"/>
      <c r="J24" s="131"/>
      <c r="K24" s="132"/>
      <c r="L24" s="126"/>
      <c r="M24" s="127"/>
      <c r="N24" s="68"/>
      <c r="O24" s="52"/>
    </row>
    <row r="25" spans="1:15" ht="17.25" customHeight="1">
      <c r="A25" s="86"/>
      <c r="B25" s="87" t="s">
        <v>54</v>
      </c>
      <c r="C25" s="88"/>
      <c r="D25" s="47"/>
      <c r="E25" s="128"/>
      <c r="F25" s="129"/>
      <c r="G25" s="129"/>
      <c r="H25" s="130"/>
      <c r="I25" s="131"/>
      <c r="J25" s="131"/>
      <c r="K25" s="132"/>
      <c r="L25" s="126"/>
      <c r="M25" s="127"/>
      <c r="N25" s="68"/>
      <c r="O25" s="52"/>
    </row>
    <row r="26" spans="1:15" ht="17.25" customHeight="1">
      <c r="A26" s="86"/>
      <c r="B26" s="87" t="s">
        <v>55</v>
      </c>
      <c r="C26" s="88"/>
      <c r="D26" s="47"/>
      <c r="E26" s="128"/>
      <c r="F26" s="129"/>
      <c r="G26" s="129"/>
      <c r="H26" s="130"/>
      <c r="I26" s="131"/>
      <c r="J26" s="131"/>
      <c r="K26" s="132"/>
      <c r="L26" s="126"/>
      <c r="M26" s="127"/>
      <c r="N26" s="68"/>
      <c r="O26" s="52"/>
    </row>
    <row r="27" spans="1:15" ht="17.25" customHeight="1">
      <c r="A27" s="86"/>
      <c r="B27" s="87" t="s">
        <v>56</v>
      </c>
      <c r="C27" s="88"/>
      <c r="D27" s="47"/>
      <c r="E27" s="128"/>
      <c r="F27" s="129"/>
      <c r="G27" s="129"/>
      <c r="H27" s="130"/>
      <c r="I27" s="131"/>
      <c r="J27" s="131"/>
      <c r="K27" s="132"/>
      <c r="L27" s="126"/>
      <c r="M27" s="127"/>
      <c r="N27" s="68"/>
      <c r="O27" s="52"/>
    </row>
    <row r="28" spans="1:15" ht="17.25" customHeight="1">
      <c r="A28" s="86"/>
      <c r="B28" s="87" t="s">
        <v>57</v>
      </c>
      <c r="C28" s="88"/>
      <c r="D28" s="47"/>
      <c r="E28" s="128"/>
      <c r="F28" s="129"/>
      <c r="G28" s="129"/>
      <c r="H28" s="130"/>
      <c r="I28" s="131"/>
      <c r="J28" s="131"/>
      <c r="K28" s="132"/>
      <c r="L28" s="126"/>
      <c r="M28" s="127"/>
      <c r="N28" s="68"/>
      <c r="O28" s="52"/>
    </row>
    <row r="29" spans="1:15" ht="17.25" customHeight="1">
      <c r="A29" s="155" t="s">
        <v>58</v>
      </c>
      <c r="B29" s="156"/>
      <c r="C29" s="157"/>
      <c r="D29" s="47"/>
      <c r="E29" s="128"/>
      <c r="F29" s="129"/>
      <c r="G29" s="129"/>
      <c r="H29" s="130"/>
      <c r="I29" s="131"/>
      <c r="J29" s="131"/>
      <c r="K29" s="132"/>
      <c r="L29" s="126"/>
      <c r="M29" s="127"/>
      <c r="N29" s="68"/>
      <c r="O29" s="52"/>
    </row>
    <row r="30" spans="3:15" ht="17.25" customHeight="1">
      <c r="C30" s="42"/>
      <c r="D30" s="47"/>
      <c r="E30" s="128"/>
      <c r="F30" s="129"/>
      <c r="G30" s="129"/>
      <c r="H30" s="130"/>
      <c r="I30" s="131"/>
      <c r="J30" s="131"/>
      <c r="K30" s="132"/>
      <c r="L30" s="126"/>
      <c r="M30" s="127"/>
      <c r="N30" s="68"/>
      <c r="O30" s="52"/>
    </row>
    <row r="31" spans="3:15" ht="17.25" customHeight="1">
      <c r="C31" s="42"/>
      <c r="D31" s="47"/>
      <c r="E31" s="128"/>
      <c r="F31" s="129"/>
      <c r="G31" s="129"/>
      <c r="H31" s="130"/>
      <c r="I31" s="131"/>
      <c r="J31" s="131"/>
      <c r="K31" s="132"/>
      <c r="L31" s="126"/>
      <c r="M31" s="127"/>
      <c r="N31" s="68"/>
      <c r="O31" s="52"/>
    </row>
    <row r="32" spans="3:15" ht="17.25" customHeight="1">
      <c r="C32" s="42"/>
      <c r="D32" s="47"/>
      <c r="E32" s="128"/>
      <c r="F32" s="129"/>
      <c r="G32" s="129"/>
      <c r="H32" s="130"/>
      <c r="I32" s="131"/>
      <c r="J32" s="131"/>
      <c r="K32" s="132"/>
      <c r="L32" s="126"/>
      <c r="M32" s="127"/>
      <c r="N32" s="68"/>
      <c r="O32" s="52"/>
    </row>
    <row r="33" spans="3:15" ht="17.25" customHeight="1">
      <c r="C33" s="42"/>
      <c r="D33" s="47"/>
      <c r="E33" s="128"/>
      <c r="F33" s="129"/>
      <c r="G33" s="129"/>
      <c r="H33" s="130"/>
      <c r="I33" s="131"/>
      <c r="J33" s="131"/>
      <c r="K33" s="132"/>
      <c r="L33" s="126"/>
      <c r="M33" s="127"/>
      <c r="N33" s="68"/>
      <c r="O33" s="52"/>
    </row>
    <row r="34" spans="3:15" ht="17.25" customHeight="1">
      <c r="C34" s="42"/>
      <c r="D34" s="47"/>
      <c r="E34" s="128"/>
      <c r="F34" s="129"/>
      <c r="G34" s="129"/>
      <c r="H34" s="130"/>
      <c r="I34" s="131"/>
      <c r="J34" s="131"/>
      <c r="K34" s="132"/>
      <c r="L34" s="126"/>
      <c r="M34" s="127"/>
      <c r="N34" s="68"/>
      <c r="O34" s="52"/>
    </row>
    <row r="35" spans="3:15" ht="17.25" customHeight="1">
      <c r="C35" s="32"/>
      <c r="D35" s="47"/>
      <c r="E35" s="133"/>
      <c r="F35" s="134"/>
      <c r="G35" s="134"/>
      <c r="H35" s="123"/>
      <c r="I35" s="124"/>
      <c r="J35" s="124"/>
      <c r="K35" s="125"/>
      <c r="L35" s="121"/>
      <c r="M35" s="122"/>
      <c r="N35" s="69"/>
      <c r="O35" s="52"/>
    </row>
    <row r="36" spans="3:15" ht="4.5" customHeight="1">
      <c r="C36" s="32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</row>
    <row r="37" spans="3:15" ht="12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0"/>
      <c r="O37" s="32"/>
    </row>
    <row r="39" spans="5:7" ht="12.75">
      <c r="E39" s="65">
        <v>1</v>
      </c>
      <c r="F39" s="65" t="s">
        <v>26</v>
      </c>
      <c r="G39" s="65" t="s">
        <v>32</v>
      </c>
    </row>
    <row r="40" spans="5:7" ht="12.75">
      <c r="E40" s="65">
        <v>2</v>
      </c>
      <c r="F40" s="65" t="s">
        <v>27</v>
      </c>
      <c r="G40" s="65" t="s">
        <v>31</v>
      </c>
    </row>
    <row r="41" spans="5:7" ht="12.75">
      <c r="E41" s="65">
        <v>3</v>
      </c>
      <c r="F41" s="65" t="s">
        <v>28</v>
      </c>
      <c r="G41" s="65" t="s">
        <v>33</v>
      </c>
    </row>
    <row r="42" spans="5:7" ht="12.75">
      <c r="E42" s="65">
        <v>4</v>
      </c>
      <c r="F42" s="65" t="s">
        <v>29</v>
      </c>
      <c r="G42" s="65" t="s">
        <v>34</v>
      </c>
    </row>
    <row r="43" spans="5:7" ht="12.75">
      <c r="E43" s="65"/>
      <c r="F43" s="74">
        <v>2</v>
      </c>
      <c r="G43" s="65"/>
    </row>
  </sheetData>
  <sheetProtection/>
  <mergeCells count="66">
    <mergeCell ref="G3:L3"/>
    <mergeCell ref="A29:C29"/>
    <mergeCell ref="H19:K19"/>
    <mergeCell ref="D15:O15"/>
    <mergeCell ref="E19:G19"/>
    <mergeCell ref="L19:M19"/>
    <mergeCell ref="E18:G18"/>
    <mergeCell ref="L18:M18"/>
    <mergeCell ref="L21:M21"/>
    <mergeCell ref="E21:G21"/>
    <mergeCell ref="E22:G22"/>
    <mergeCell ref="E5:I7"/>
    <mergeCell ref="E16:G16"/>
    <mergeCell ref="H16:J16"/>
    <mergeCell ref="E20:G20"/>
    <mergeCell ref="N16:O16"/>
    <mergeCell ref="E9:F11"/>
    <mergeCell ref="E14:G14"/>
    <mergeCell ref="L14:M14"/>
    <mergeCell ref="L20:M20"/>
    <mergeCell ref="H20:K20"/>
    <mergeCell ref="H14:K14"/>
    <mergeCell ref="H18:K18"/>
    <mergeCell ref="L16:M16"/>
    <mergeCell ref="L22:M22"/>
    <mergeCell ref="H21:K21"/>
    <mergeCell ref="H22:K22"/>
    <mergeCell ref="L23:M23"/>
    <mergeCell ref="E24:G24"/>
    <mergeCell ref="L24:M24"/>
    <mergeCell ref="H23:K23"/>
    <mergeCell ref="H24:K24"/>
    <mergeCell ref="E23:G23"/>
    <mergeCell ref="L25:M25"/>
    <mergeCell ref="E26:G26"/>
    <mergeCell ref="L26:M26"/>
    <mergeCell ref="H25:K25"/>
    <mergeCell ref="H26:K26"/>
    <mergeCell ref="E25:G25"/>
    <mergeCell ref="L27:M27"/>
    <mergeCell ref="E28:G28"/>
    <mergeCell ref="L28:M28"/>
    <mergeCell ref="H27:K27"/>
    <mergeCell ref="H28:K28"/>
    <mergeCell ref="E27:G27"/>
    <mergeCell ref="L29:M29"/>
    <mergeCell ref="E30:G30"/>
    <mergeCell ref="L30:M30"/>
    <mergeCell ref="E29:G29"/>
    <mergeCell ref="H29:K29"/>
    <mergeCell ref="H30:K30"/>
    <mergeCell ref="L31:M31"/>
    <mergeCell ref="E32:G32"/>
    <mergeCell ref="L32:M32"/>
    <mergeCell ref="E31:G31"/>
    <mergeCell ref="H31:K31"/>
    <mergeCell ref="H32:K32"/>
    <mergeCell ref="L35:M35"/>
    <mergeCell ref="H35:K35"/>
    <mergeCell ref="L33:M33"/>
    <mergeCell ref="E34:G34"/>
    <mergeCell ref="L34:M34"/>
    <mergeCell ref="E33:G33"/>
    <mergeCell ref="H33:K33"/>
    <mergeCell ref="H34:K34"/>
    <mergeCell ref="E35:G35"/>
  </mergeCells>
  <hyperlinks>
    <hyperlink ref="B3" r:id="rId1" display="www.ouati.com"/>
  </hyperlinks>
  <printOptions/>
  <pageMargins left="0.75" right="0.75" top="1" bottom="1" header="0.4921259845" footer="0.4921259845"/>
  <pageSetup horizontalDpi="300" verticalDpi="300" orientation="portrait" paperSize="9" r:id="rId4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C2:L40"/>
  <sheetViews>
    <sheetView showGridLines="0" tabSelected="1" workbookViewId="0" topLeftCell="A1">
      <selection activeCell="J6" sqref="J6"/>
    </sheetView>
  </sheetViews>
  <sheetFormatPr defaultColWidth="11.421875" defaultRowHeight="12.75"/>
  <cols>
    <col min="1" max="2" width="11.421875" style="75" customWidth="1"/>
    <col min="3" max="3" width="0.9921875" style="75" customWidth="1"/>
    <col min="4" max="4" width="11.421875" style="75" customWidth="1"/>
    <col min="5" max="5" width="41.421875" style="75" customWidth="1"/>
    <col min="6" max="6" width="13.7109375" style="75" customWidth="1"/>
    <col min="7" max="7" width="9.57421875" style="75" customWidth="1"/>
    <col min="8" max="8" width="16.28125" style="75" customWidth="1"/>
    <col min="9" max="9" width="0.9921875" style="75" customWidth="1"/>
    <col min="10" max="16384" width="11.421875" style="75" customWidth="1"/>
  </cols>
  <sheetData>
    <row r="1" ht="9.75" customHeight="1"/>
    <row r="2" spans="3:9" ht="23.25" customHeight="1">
      <c r="C2" s="76"/>
      <c r="D2" s="23"/>
      <c r="E2" s="23"/>
      <c r="F2" s="23"/>
      <c r="G2" s="23"/>
      <c r="H2" s="23"/>
      <c r="I2" s="76"/>
    </row>
    <row r="3" spans="3:12" ht="23.25" customHeight="1">
      <c r="C3" s="76"/>
      <c r="D3" s="23"/>
      <c r="E3" s="23"/>
      <c r="F3" s="23"/>
      <c r="G3" s="23"/>
      <c r="H3" s="23"/>
      <c r="I3" s="76"/>
      <c r="J3" s="176" t="s">
        <v>59</v>
      </c>
      <c r="K3" s="176"/>
      <c r="L3" s="176"/>
    </row>
    <row r="4" spans="3:9" ht="23.25" customHeight="1">
      <c r="C4" s="76"/>
      <c r="D4" s="23"/>
      <c r="E4" s="23"/>
      <c r="F4" s="23"/>
      <c r="G4" s="23"/>
      <c r="H4" s="23"/>
      <c r="I4" s="76"/>
    </row>
    <row r="5" spans="3:9" ht="23.25" customHeight="1">
      <c r="C5" s="76"/>
      <c r="D5" s="23"/>
      <c r="E5" s="23"/>
      <c r="F5" s="23"/>
      <c r="G5" s="23"/>
      <c r="H5" s="23"/>
      <c r="I5" s="76"/>
    </row>
    <row r="6" spans="3:9" ht="23.25" customHeight="1">
      <c r="C6" s="76"/>
      <c r="D6" s="23"/>
      <c r="E6" s="23"/>
      <c r="F6" s="23"/>
      <c r="G6" s="23"/>
      <c r="H6" s="23"/>
      <c r="I6" s="76"/>
    </row>
    <row r="7" spans="3:9" ht="39.75" customHeight="1">
      <c r="C7" s="76"/>
      <c r="D7" s="76"/>
      <c r="E7" s="76"/>
      <c r="F7" s="76"/>
      <c r="G7" s="76"/>
      <c r="H7" s="76"/>
      <c r="I7" s="76"/>
    </row>
    <row r="8" spans="3:9" ht="12.75">
      <c r="C8" s="76"/>
      <c r="D8" s="76"/>
      <c r="E8" s="76"/>
      <c r="F8" s="76"/>
      <c r="G8" s="76"/>
      <c r="H8" s="76"/>
      <c r="I8" s="76"/>
    </row>
    <row r="9" spans="3:9" ht="19.5" customHeight="1">
      <c r="C9" s="76"/>
      <c r="D9" s="76"/>
      <c r="E9" s="85" t="str">
        <f>VLOOKUP('TABLE DES DONNEES'!O18,'LISTE DES CLIENTS'!O8:X17,3)</f>
        <v>CLIENT 3</v>
      </c>
      <c r="F9" s="76"/>
      <c r="G9" s="76"/>
      <c r="H9" s="76"/>
      <c r="I9" s="76"/>
    </row>
    <row r="10" spans="3:9" ht="17.25" customHeight="1">
      <c r="C10" s="76"/>
      <c r="D10" s="76"/>
      <c r="E10" s="163" t="str">
        <f>VLOOKUP('TABLE DES DONNEES'!O18,'LISTE DES CLIENTS'!$O$8:$X$17,7)</f>
        <v>UNIT 6, REAYMER CLOSE,
LEAMORE ENTREPRISE PARK,
BLOXWICH, WS2 7QZ</v>
      </c>
      <c r="F10" s="76"/>
      <c r="G10" s="77" t="s">
        <v>5</v>
      </c>
      <c r="H10" s="54">
        <f ca="1">TODAY()</f>
        <v>39501</v>
      </c>
      <c r="I10" s="76"/>
    </row>
    <row r="11" spans="3:9" ht="17.25" customHeight="1">
      <c r="C11" s="76"/>
      <c r="D11" s="76"/>
      <c r="E11" s="164"/>
      <c r="F11" s="76"/>
      <c r="G11" s="76"/>
      <c r="H11" s="76"/>
      <c r="I11" s="76"/>
    </row>
    <row r="12" spans="3:9" ht="17.25" customHeight="1">
      <c r="C12" s="76"/>
      <c r="D12" s="76"/>
      <c r="E12" s="164"/>
      <c r="F12" s="76"/>
      <c r="G12" s="165" t="str">
        <f>"   N° Facture :   "&amp;'TABLE DES DONNEES'!N6</f>
        <v>   N° Facture :   E 124</v>
      </c>
      <c r="H12" s="165"/>
      <c r="I12" s="76"/>
    </row>
    <row r="13" spans="3:9" ht="21" customHeight="1">
      <c r="C13" s="76"/>
      <c r="D13" s="76"/>
      <c r="E13" s="164"/>
      <c r="F13" s="76"/>
      <c r="G13" s="78"/>
      <c r="H13" s="76"/>
      <c r="I13" s="76"/>
    </row>
    <row r="14" spans="3:9" ht="10.5" customHeight="1">
      <c r="C14" s="76"/>
      <c r="D14" s="76"/>
      <c r="E14" s="79"/>
      <c r="F14" s="76"/>
      <c r="G14" s="76"/>
      <c r="H14" s="76"/>
      <c r="I14" s="76"/>
    </row>
    <row r="15" spans="3:9" s="81" customFormat="1" ht="12.75">
      <c r="C15" s="80"/>
      <c r="D15" s="171" t="s">
        <v>1</v>
      </c>
      <c r="E15" s="172"/>
      <c r="F15" s="172" t="s">
        <v>0</v>
      </c>
      <c r="G15" s="173" t="str">
        <f>"P.U  "&amp;'TABLE DES DONNEES'!H10</f>
        <v>P.U  €</v>
      </c>
      <c r="H15" s="166" t="str">
        <f>"MONTANT  "&amp;'TABLE DES DONNEES'!H10</f>
        <v>MONTANT  €</v>
      </c>
      <c r="I15" s="80"/>
    </row>
    <row r="16" spans="3:9" s="81" customFormat="1" ht="13.5" thickBot="1">
      <c r="C16" s="80"/>
      <c r="D16" s="171"/>
      <c r="E16" s="172"/>
      <c r="F16" s="172"/>
      <c r="G16" s="173"/>
      <c r="H16" s="166"/>
      <c r="I16" s="80"/>
    </row>
    <row r="17" spans="3:9" s="81" customFormat="1" ht="21" customHeight="1" thickBot="1">
      <c r="C17" s="80"/>
      <c r="D17" s="167" t="str">
        <f>IF('TABLE DES DONNEES'!E18="",IF('TABLE DES DONNEES'!H18="","","Modèle N°: "&amp;'TABLE DES DONNEES'!H18),IF('TABLE DES DONNEES'!H18="","Command N°: "&amp;'TABLE DES DONNEES'!E18,"Command N°: "&amp;'TABLE DES DONNEES'!E18&amp;"    Modèle N°: "&amp;'TABLE DES DONNEES'!H18))</f>
        <v>Command N°: BB 12311    Modèle N°: O4- 4086</v>
      </c>
      <c r="E17" s="168"/>
      <c r="F17" s="24">
        <f>IF('TABLE DES DONNEES'!L18="","",'TABLE DES DONNEES'!L18)</f>
        <v>4000</v>
      </c>
      <c r="G17" s="56">
        <f>IF('TABLE DES DONNEES'!N18="","",'TABLE DES DONNEES'!N18)</f>
        <v>20</v>
      </c>
      <c r="H17" s="57">
        <f>IF(ISERROR(F17*G17),"",F17*G17)</f>
        <v>80000</v>
      </c>
      <c r="I17" s="80"/>
    </row>
    <row r="18" spans="3:9" s="81" customFormat="1" ht="21" customHeight="1">
      <c r="C18" s="80"/>
      <c r="D18" s="169" t="str">
        <f>IF('TABLE DES DONNEES'!E19="",IF('TABLE DES DONNEES'!H19="","","Modèle N°: "&amp;'TABLE DES DONNEES'!H19),IF('TABLE DES DONNEES'!H19="","Command N°: "&amp;'TABLE DES DONNEES'!E19,"Command N°: "&amp;'TABLE DES DONNEES'!E19&amp;"    Modèle N°: "&amp;'TABLE DES DONNEES'!H19))</f>
        <v>Command N°: BB 12313    Modèle N°: 05- 7602</v>
      </c>
      <c r="E18" s="170"/>
      <c r="F18" s="24">
        <f>IF('TABLE DES DONNEES'!L19="","",'TABLE DES DONNEES'!L19)</f>
        <v>3200</v>
      </c>
      <c r="G18" s="56">
        <f>IF('TABLE DES DONNEES'!N19="","",'TABLE DES DONNEES'!N19)</f>
        <v>17</v>
      </c>
      <c r="H18" s="57">
        <f aca="true" t="shared" si="0" ref="H18:H30">IF(ISERROR(F18*G18),"",F18*G18)</f>
        <v>54400</v>
      </c>
      <c r="I18" s="80"/>
    </row>
    <row r="19" spans="3:9" s="81" customFormat="1" ht="21" customHeight="1">
      <c r="C19" s="80"/>
      <c r="D19" s="169" t="str">
        <f>IF('TABLE DES DONNEES'!E20="",IF('TABLE DES DONNEES'!H20="","","Modèle N°: "&amp;'TABLE DES DONNEES'!H20),IF('TABLE DES DONNEES'!H20="","Command N°: "&amp;'TABLE DES DONNEES'!E20,"Command N°: "&amp;'TABLE DES DONNEES'!E20&amp;"    Modèle N°: "&amp;'TABLE DES DONNEES'!H20))</f>
        <v>Command N°: CC 12402    Modèle N°: SC- 342 C</v>
      </c>
      <c r="E19" s="170"/>
      <c r="F19" s="58">
        <f>IF('TABLE DES DONNEES'!L20="","",'TABLE DES DONNEES'!L20)</f>
        <v>2400</v>
      </c>
      <c r="G19" s="59">
        <f>IF('TABLE DES DONNEES'!N20="","",'TABLE DES DONNEES'!N20)</f>
        <v>15</v>
      </c>
      <c r="H19" s="60">
        <f t="shared" si="0"/>
        <v>36000</v>
      </c>
      <c r="I19" s="80"/>
    </row>
    <row r="20" spans="3:9" s="81" customFormat="1" ht="21" customHeight="1">
      <c r="C20" s="80"/>
      <c r="D20" s="169" t="str">
        <f>IF('TABLE DES DONNEES'!E21="",IF('TABLE DES DONNEES'!H21="","","Modèle N°: "&amp;'TABLE DES DONNEES'!H21),IF('TABLE DES DONNEES'!H21="","Command N°: "&amp;'TABLE DES DONNEES'!E21,"Command N°: "&amp;'TABLE DES DONNEES'!E21&amp;"    Modèle N°: "&amp;'TABLE DES DONNEES'!H21))</f>
        <v>Command N°: DFDFDSG    Modèle N°: FGFDGF</v>
      </c>
      <c r="E20" s="170"/>
      <c r="F20" s="58">
        <f>IF('TABLE DES DONNEES'!L21="","",'TABLE DES DONNEES'!L21)</f>
        <v>3455</v>
      </c>
      <c r="G20" s="59">
        <f>IF('TABLE DES DONNEES'!N21="","",'TABLE DES DONNEES'!N21)</f>
        <v>13</v>
      </c>
      <c r="H20" s="60">
        <f t="shared" si="0"/>
        <v>44915</v>
      </c>
      <c r="I20" s="80"/>
    </row>
    <row r="21" spans="3:9" s="81" customFormat="1" ht="21" customHeight="1">
      <c r="C21" s="80"/>
      <c r="D21" s="169">
        <f>IF('TABLE DES DONNEES'!E22="",IF('TABLE DES DONNEES'!H22="","","Modèle N°: "&amp;'TABLE DES DONNEES'!H22),IF('TABLE DES DONNEES'!H22="","Command N°: "&amp;'TABLE DES DONNEES'!E22,"Command N°: "&amp;'TABLE DES DONNEES'!E22&amp;"    Modèle N°: "&amp;'TABLE DES DONNEES'!H22))</f>
      </c>
      <c r="E21" s="170"/>
      <c r="F21" s="58">
        <f>IF('TABLE DES DONNEES'!L22="","",'TABLE DES DONNEES'!L22)</f>
      </c>
      <c r="G21" s="59">
        <f>IF('TABLE DES DONNEES'!N22="","",'TABLE DES DONNEES'!N22)</f>
      </c>
      <c r="H21" s="60">
        <f t="shared" si="0"/>
      </c>
      <c r="I21" s="80"/>
    </row>
    <row r="22" spans="3:9" s="81" customFormat="1" ht="21" customHeight="1">
      <c r="C22" s="80"/>
      <c r="D22" s="169">
        <f>IF('TABLE DES DONNEES'!E23="",IF('TABLE DES DONNEES'!H23="","","Modèle N°: "&amp;'TABLE DES DONNEES'!H23),IF('TABLE DES DONNEES'!H23="","Command N°: "&amp;'TABLE DES DONNEES'!E23,"Command N°: "&amp;'TABLE DES DONNEES'!E23&amp;"    Modèle N°: "&amp;'TABLE DES DONNEES'!H23))</f>
      </c>
      <c r="E22" s="170"/>
      <c r="F22" s="58">
        <f>IF('TABLE DES DONNEES'!L23="","",'TABLE DES DONNEES'!L23)</f>
      </c>
      <c r="G22" s="59">
        <f>IF('TABLE DES DONNEES'!N23="","",'TABLE DES DONNEES'!N23)</f>
      </c>
      <c r="H22" s="60">
        <f t="shared" si="0"/>
      </c>
      <c r="I22" s="80"/>
    </row>
    <row r="23" spans="3:9" s="81" customFormat="1" ht="21" customHeight="1">
      <c r="C23" s="80"/>
      <c r="D23" s="169">
        <f>IF('TABLE DES DONNEES'!E24="",IF('TABLE DES DONNEES'!H24="","","Modèle N°: "&amp;'TABLE DES DONNEES'!H24),IF('TABLE DES DONNEES'!H24="","Command N°: "&amp;'TABLE DES DONNEES'!E24,"Command N°: "&amp;'TABLE DES DONNEES'!E24&amp;"    Modèle N°: "&amp;'TABLE DES DONNEES'!H24))</f>
      </c>
      <c r="E23" s="170"/>
      <c r="F23" s="58">
        <f>IF('TABLE DES DONNEES'!L24="","",'TABLE DES DONNEES'!L24)</f>
      </c>
      <c r="G23" s="59">
        <f>IF('TABLE DES DONNEES'!N24="","",'TABLE DES DONNEES'!N24)</f>
      </c>
      <c r="H23" s="60">
        <f t="shared" si="0"/>
      </c>
      <c r="I23" s="80"/>
    </row>
    <row r="24" spans="3:9" s="81" customFormat="1" ht="21" customHeight="1">
      <c r="C24" s="80"/>
      <c r="D24" s="169">
        <f>IF('TABLE DES DONNEES'!E25="",IF('TABLE DES DONNEES'!H25="","","Modèle N°: "&amp;'TABLE DES DONNEES'!H25),IF('TABLE DES DONNEES'!H25="","Command N°: "&amp;'TABLE DES DONNEES'!E25,"Command N°: "&amp;'TABLE DES DONNEES'!E25&amp;"    Modèle N°: "&amp;'TABLE DES DONNEES'!H25))</f>
      </c>
      <c r="E24" s="170"/>
      <c r="F24" s="58">
        <f>IF('TABLE DES DONNEES'!L25="","",'TABLE DES DONNEES'!L25)</f>
      </c>
      <c r="G24" s="59">
        <f>IF('TABLE DES DONNEES'!N25="","",'TABLE DES DONNEES'!N25)</f>
      </c>
      <c r="H24" s="60">
        <f t="shared" si="0"/>
      </c>
      <c r="I24" s="80"/>
    </row>
    <row r="25" spans="3:9" s="81" customFormat="1" ht="21" customHeight="1">
      <c r="C25" s="80"/>
      <c r="D25" s="169">
        <f>IF('TABLE DES DONNEES'!E26="",IF('TABLE DES DONNEES'!H26="","","Modèle N°: "&amp;'TABLE DES DONNEES'!H26),IF('TABLE DES DONNEES'!H26="","Command N°: "&amp;'TABLE DES DONNEES'!E26,"Command N°: "&amp;'TABLE DES DONNEES'!E26&amp;"    Modèle N°: "&amp;'TABLE DES DONNEES'!H26))</f>
      </c>
      <c r="E25" s="170"/>
      <c r="F25" s="58">
        <f>IF('TABLE DES DONNEES'!L26="","",'TABLE DES DONNEES'!L26)</f>
      </c>
      <c r="G25" s="59">
        <f>IF('TABLE DES DONNEES'!N26="","",'TABLE DES DONNEES'!N26)</f>
      </c>
      <c r="H25" s="60">
        <f t="shared" si="0"/>
      </c>
      <c r="I25" s="80"/>
    </row>
    <row r="26" spans="3:9" s="81" customFormat="1" ht="21" customHeight="1">
      <c r="C26" s="80"/>
      <c r="D26" s="169">
        <f>IF('TABLE DES DONNEES'!E27="",IF('TABLE DES DONNEES'!H27="","","Modèle N°: "&amp;'TABLE DES DONNEES'!H27),IF('TABLE DES DONNEES'!H27="","Command N°: "&amp;'TABLE DES DONNEES'!E27,"Command N°: "&amp;'TABLE DES DONNEES'!E27&amp;"    Modèle N°: "&amp;'TABLE DES DONNEES'!H27))</f>
      </c>
      <c r="E26" s="170"/>
      <c r="F26" s="58">
        <f>IF('TABLE DES DONNEES'!L27="","",'TABLE DES DONNEES'!L27)</f>
      </c>
      <c r="G26" s="59">
        <f>IF('TABLE DES DONNEES'!N27="","",'TABLE DES DONNEES'!N27)</f>
      </c>
      <c r="H26" s="60">
        <f t="shared" si="0"/>
      </c>
      <c r="I26" s="80"/>
    </row>
    <row r="27" spans="3:9" s="81" customFormat="1" ht="21" customHeight="1">
      <c r="C27" s="80"/>
      <c r="D27" s="169">
        <f>IF('TABLE DES DONNEES'!E28="",IF('TABLE DES DONNEES'!H28="","","Modèle N°: "&amp;'TABLE DES DONNEES'!H28),IF('TABLE DES DONNEES'!H28="","Command N°: "&amp;'TABLE DES DONNEES'!E28,"Command N°: "&amp;'TABLE DES DONNEES'!E28&amp;"    Modèle N°: "&amp;'TABLE DES DONNEES'!H28))</f>
      </c>
      <c r="E27" s="170"/>
      <c r="F27" s="58">
        <f>IF('TABLE DES DONNEES'!L28="","",'TABLE DES DONNEES'!L28)</f>
      </c>
      <c r="G27" s="59">
        <f>IF('TABLE DES DONNEES'!N28="","",'TABLE DES DONNEES'!N28)</f>
      </c>
      <c r="H27" s="60">
        <f t="shared" si="0"/>
      </c>
      <c r="I27" s="80"/>
    </row>
    <row r="28" spans="3:9" s="81" customFormat="1" ht="21" customHeight="1">
      <c r="C28" s="80"/>
      <c r="D28" s="169">
        <f>IF('TABLE DES DONNEES'!E29="",IF('TABLE DES DONNEES'!H29="","","Modèle N°: "&amp;'TABLE DES DONNEES'!H29),IF('TABLE DES DONNEES'!H29="","Command N°: "&amp;'TABLE DES DONNEES'!E29,"Command N°: "&amp;'TABLE DES DONNEES'!E29&amp;"    Modèle N°: "&amp;'TABLE DES DONNEES'!H29))</f>
      </c>
      <c r="E28" s="170"/>
      <c r="F28" s="58">
        <f>IF('TABLE DES DONNEES'!L29="","",'TABLE DES DONNEES'!L29)</f>
      </c>
      <c r="G28" s="59">
        <f>IF('TABLE DES DONNEES'!N29="","",'TABLE DES DONNEES'!N29)</f>
      </c>
      <c r="H28" s="60">
        <f t="shared" si="0"/>
      </c>
      <c r="I28" s="80"/>
    </row>
    <row r="29" spans="3:9" s="81" customFormat="1" ht="21" customHeight="1">
      <c r="C29" s="80"/>
      <c r="D29" s="169">
        <f>IF('TABLE DES DONNEES'!E30="",IF('TABLE DES DONNEES'!H30="","","Modèle N°: "&amp;'TABLE DES DONNEES'!H30),IF('TABLE DES DONNEES'!H30="","Command N°: "&amp;'TABLE DES DONNEES'!E30,"Command N°: "&amp;'TABLE DES DONNEES'!E30&amp;"    Modèle N°: "&amp;'TABLE DES DONNEES'!H30))</f>
      </c>
      <c r="E29" s="170"/>
      <c r="F29" s="58">
        <f>IF('TABLE DES DONNEES'!L30="","",'TABLE DES DONNEES'!L30)</f>
      </c>
      <c r="G29" s="59">
        <f>IF('TABLE DES DONNEES'!N30="","",'TABLE DES DONNEES'!N30)</f>
      </c>
      <c r="H29" s="60">
        <f t="shared" si="0"/>
      </c>
      <c r="I29" s="80"/>
    </row>
    <row r="30" spans="3:9" s="81" customFormat="1" ht="21" customHeight="1" thickBot="1">
      <c r="C30" s="80"/>
      <c r="D30" s="174">
        <f>IF('TABLE DES DONNEES'!E31="",IF('TABLE DES DONNEES'!H31="","","Modèle N°: "&amp;'TABLE DES DONNEES'!H31),IF('TABLE DES DONNEES'!H31="","Command N°: "&amp;'TABLE DES DONNEES'!E31,"Command N°: "&amp;'TABLE DES DONNEES'!E31&amp;"    Modèle N°: "&amp;'TABLE DES DONNEES'!H31))</f>
      </c>
      <c r="E30" s="175"/>
      <c r="F30" s="61">
        <f>IF('TABLE DES DONNEES'!L31="","",'TABLE DES DONNEES'!L31)</f>
      </c>
      <c r="G30" s="62">
        <f>IF('TABLE DES DONNEES'!N31="","",'TABLE DES DONNEES'!N31)</f>
      </c>
      <c r="H30" s="63">
        <f t="shared" si="0"/>
      </c>
      <c r="I30" s="80"/>
    </row>
    <row r="31" spans="3:9" s="81" customFormat="1" ht="24.75" customHeight="1" thickBot="1">
      <c r="C31" s="80"/>
      <c r="D31" s="177" t="s">
        <v>4</v>
      </c>
      <c r="E31" s="178"/>
      <c r="F31" s="55">
        <f>IF(F17="","",SUM(F17:F30))</f>
        <v>13055</v>
      </c>
      <c r="G31" s="82"/>
      <c r="H31" s="57">
        <f>IF(ISERROR(SUM(H17:H30)),"",SUM(H17:H30))</f>
        <v>215315</v>
      </c>
      <c r="I31" s="80"/>
    </row>
    <row r="32" spans="3:9" s="81" customFormat="1" ht="25.5" customHeight="1" thickBot="1">
      <c r="C32" s="80"/>
      <c r="D32" s="177" t="s">
        <v>2</v>
      </c>
      <c r="E32" s="178"/>
      <c r="F32" s="180">
        <f>'TABLE DES DONNEES'!N10</f>
        <v>0.19</v>
      </c>
      <c r="G32" s="181"/>
      <c r="H32" s="83">
        <f>IF(H31="","",H31*F32)</f>
        <v>40909.85</v>
      </c>
      <c r="I32" s="80"/>
    </row>
    <row r="33" spans="3:9" s="81" customFormat="1" ht="19.5" customHeight="1">
      <c r="C33" s="80"/>
      <c r="D33" s="182" t="s">
        <v>3</v>
      </c>
      <c r="E33" s="182"/>
      <c r="F33" s="184">
        <f>F31</f>
        <v>13055</v>
      </c>
      <c r="G33" s="186">
        <f>IF(H31="","",H31+H32)</f>
        <v>256224.85</v>
      </c>
      <c r="H33" s="187"/>
      <c r="I33" s="80"/>
    </row>
    <row r="34" spans="3:9" s="81" customFormat="1" ht="15.75" customHeight="1">
      <c r="C34" s="80"/>
      <c r="D34" s="183"/>
      <c r="E34" s="183"/>
      <c r="F34" s="185"/>
      <c r="G34" s="188"/>
      <c r="H34" s="189"/>
      <c r="I34" s="80"/>
    </row>
    <row r="35" spans="3:9" s="81" customFormat="1" ht="8.25" customHeight="1">
      <c r="C35" s="80"/>
      <c r="D35" s="80"/>
      <c r="E35" s="80"/>
      <c r="F35" s="80"/>
      <c r="G35" s="80"/>
      <c r="H35" s="84"/>
      <c r="I35" s="80"/>
    </row>
    <row r="36" spans="3:9" ht="15.75" customHeight="1">
      <c r="C36" s="76"/>
      <c r="D36" s="179" t="s">
        <v>38</v>
      </c>
      <c r="E36" s="179"/>
      <c r="F36" s="179"/>
      <c r="G36" s="179"/>
      <c r="H36" s="179"/>
      <c r="I36" s="76"/>
    </row>
    <row r="37" spans="3:9" ht="15.75" customHeight="1">
      <c r="C37" s="76"/>
      <c r="D37" s="179"/>
      <c r="E37" s="179"/>
      <c r="F37" s="179"/>
      <c r="G37" s="179"/>
      <c r="H37" s="179"/>
      <c r="I37" s="76"/>
    </row>
    <row r="38" spans="3:9" ht="15.75" customHeight="1">
      <c r="C38" s="76"/>
      <c r="D38" s="179"/>
      <c r="E38" s="179"/>
      <c r="F38" s="179"/>
      <c r="G38" s="179"/>
      <c r="H38" s="179"/>
      <c r="I38" s="76"/>
    </row>
    <row r="39" spans="3:9" ht="15.75" customHeight="1">
      <c r="C39" s="76"/>
      <c r="D39" s="179"/>
      <c r="E39" s="179"/>
      <c r="F39" s="179"/>
      <c r="G39" s="179"/>
      <c r="H39" s="179"/>
      <c r="I39" s="76"/>
    </row>
    <row r="40" spans="3:9" ht="5.25" customHeight="1">
      <c r="C40" s="76"/>
      <c r="D40" s="76"/>
      <c r="E40" s="76"/>
      <c r="F40" s="76"/>
      <c r="G40" s="76"/>
      <c r="H40" s="76"/>
      <c r="I40" s="76"/>
    </row>
  </sheetData>
  <sheetProtection/>
  <mergeCells count="28">
    <mergeCell ref="J3:L3"/>
    <mergeCell ref="D31:E31"/>
    <mergeCell ref="D36:H39"/>
    <mergeCell ref="D32:E32"/>
    <mergeCell ref="F32:G32"/>
    <mergeCell ref="D33:E34"/>
    <mergeCell ref="F33:F34"/>
    <mergeCell ref="G33:H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8:E18"/>
    <mergeCell ref="D15:E16"/>
    <mergeCell ref="F15:F16"/>
    <mergeCell ref="G15:G16"/>
    <mergeCell ref="E10:E13"/>
    <mergeCell ref="G12:H12"/>
    <mergeCell ref="H15:H16"/>
    <mergeCell ref="D17:E17"/>
  </mergeCells>
  <hyperlinks>
    <hyperlink ref="J3" r:id="rId1" display="www.ouati.com"/>
  </hyperlinks>
  <printOptions horizontalCentered="1" verticalCentered="1"/>
  <pageMargins left="0.4724409448818898" right="0.4724409448818898" top="0.3937007874015748" bottom="0.7874015748031497" header="0" footer="0"/>
  <pageSetup horizontalDpi="1200" verticalDpi="1200" orientation="portrait" paperSize="9" r:id="rId4"/>
  <ignoredErrors>
    <ignoredError sqref="G33 H32" unlockedFormula="1"/>
  </ignoredError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khalid</dc:creator>
  <cp:keywords/>
  <dc:description/>
  <cp:lastModifiedBy>OUATI</cp:lastModifiedBy>
  <cp:lastPrinted>2008-02-23T17:07:46Z</cp:lastPrinted>
  <dcterms:created xsi:type="dcterms:W3CDTF">2006-12-27T16:55:49Z</dcterms:created>
  <dcterms:modified xsi:type="dcterms:W3CDTF">2008-02-23T17:07:49Z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