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/>
  </bookViews>
  <sheets>
    <sheet name="ENTRETIENS PROFESSIONNELS" sheetId="1" r:id="rId1"/>
    <sheet name="Base des noms" sheetId="9" r:id="rId2"/>
  </sheets>
  <definedNames>
    <definedName name="_xlnm._FilterDatabase" localSheetId="0" hidden="1">'ENTRETIENS PROFESSIONNELS'!$B$7:$AH$127</definedName>
    <definedName name="_xlnm.Print_Titles" localSheetId="0">'ENTRETIENS PROFESSIONNELS'!$1:$7</definedName>
    <definedName name="NOMP" localSheetId="0">'Base des noms'!$A$2:$A$49</definedName>
    <definedName name="NomPP" localSheetId="0">'Base des noms'!$A$2:$A$244</definedName>
    <definedName name="_xlnm.Print_Area" localSheetId="0">'ENTRETIENS PROFESSIONNELS'!$B$1:$R$127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1" i="1"/>
  <c r="AA61"/>
  <c r="AD11"/>
  <c r="AD17"/>
  <c r="AD59"/>
  <c r="AD9"/>
  <c r="AE9"/>
  <c r="AE17"/>
  <c r="AE59"/>
  <c r="AC62" l="1"/>
  <c r="AB19"/>
  <c r="AC9" l="1"/>
  <c r="AC78"/>
  <c r="AC88"/>
  <c r="AC99"/>
  <c r="AC115"/>
  <c r="AC118"/>
  <c r="AC124"/>
  <c r="AC46"/>
  <c r="AC30"/>
  <c r="AC29"/>
  <c r="AB113"/>
  <c r="AB89"/>
  <c r="AB57"/>
  <c r="AB41"/>
  <c r="Y60" l="1"/>
  <c r="E9" l="1"/>
  <c r="Z9" s="1"/>
  <c r="E10"/>
  <c r="Z10" s="1"/>
  <c r="E11"/>
  <c r="Z11" s="1"/>
  <c r="E12"/>
  <c r="Z12" s="1"/>
  <c r="E13"/>
  <c r="Z13" s="1"/>
  <c r="E14"/>
  <c r="Z14" s="1"/>
  <c r="E15"/>
  <c r="Z15" s="1"/>
  <c r="E16"/>
  <c r="Z16" s="1"/>
  <c r="E17"/>
  <c r="Z17" s="1"/>
  <c r="E18"/>
  <c r="Z18" s="1"/>
  <c r="E19"/>
  <c r="Z19" s="1"/>
  <c r="E20"/>
  <c r="Z20" s="1"/>
  <c r="E21"/>
  <c r="Z21" s="1"/>
  <c r="E22"/>
  <c r="Z22" s="1"/>
  <c r="E23"/>
  <c r="Z23" s="1"/>
  <c r="E24"/>
  <c r="Z24" s="1"/>
  <c r="E25"/>
  <c r="Z25" s="1"/>
  <c r="E26"/>
  <c r="Z26" s="1"/>
  <c r="E27"/>
  <c r="Z27" s="1"/>
  <c r="E28"/>
  <c r="Z28" s="1"/>
  <c r="E29"/>
  <c r="Z29" s="1"/>
  <c r="E30"/>
  <c r="Z30" s="1"/>
  <c r="E31"/>
  <c r="Z31" s="1"/>
  <c r="E32"/>
  <c r="Z32" s="1"/>
  <c r="E33"/>
  <c r="Z33" s="1"/>
  <c r="E34"/>
  <c r="Z34" s="1"/>
  <c r="E35"/>
  <c r="Z35" s="1"/>
  <c r="E36"/>
  <c r="Z36" s="1"/>
  <c r="E37"/>
  <c r="Z37" s="1"/>
  <c r="E38"/>
  <c r="Z38" s="1"/>
  <c r="E39"/>
  <c r="Z39" s="1"/>
  <c r="E40"/>
  <c r="Z40" s="1"/>
  <c r="E41"/>
  <c r="Z41" s="1"/>
  <c r="E42"/>
  <c r="Z42" s="1"/>
  <c r="E43"/>
  <c r="Z43" s="1"/>
  <c r="E44"/>
  <c r="Z44" s="1"/>
  <c r="E45"/>
  <c r="Z45" s="1"/>
  <c r="E46"/>
  <c r="Z46" s="1"/>
  <c r="E47"/>
  <c r="Z47" s="1"/>
  <c r="E48"/>
  <c r="Z48" s="1"/>
  <c r="E49"/>
  <c r="Z49" s="1"/>
  <c r="E50"/>
  <c r="Z50" s="1"/>
  <c r="E51"/>
  <c r="Z51" s="1"/>
  <c r="E52"/>
  <c r="Z52" s="1"/>
  <c r="E53"/>
  <c r="Z53" s="1"/>
  <c r="E54"/>
  <c r="Z54" s="1"/>
  <c r="E55"/>
  <c r="Z55" s="1"/>
  <c r="E56"/>
  <c r="Z56" s="1"/>
  <c r="E57"/>
  <c r="Z57" s="1"/>
  <c r="E58"/>
  <c r="Z58" s="1"/>
  <c r="E59"/>
  <c r="Z59" s="1"/>
  <c r="E60"/>
  <c r="E62"/>
  <c r="Z62" s="1"/>
  <c r="E63"/>
  <c r="Z63" s="1"/>
  <c r="E64"/>
  <c r="Z64" s="1"/>
  <c r="E65"/>
  <c r="Z65" s="1"/>
  <c r="E66"/>
  <c r="Z66" s="1"/>
  <c r="E67"/>
  <c r="Z67" s="1"/>
  <c r="E68"/>
  <c r="Z68" s="1"/>
  <c r="E69"/>
  <c r="Z69" s="1"/>
  <c r="E70"/>
  <c r="Z70" s="1"/>
  <c r="E71"/>
  <c r="Z71" s="1"/>
  <c r="E72"/>
  <c r="Z72" s="1"/>
  <c r="E73"/>
  <c r="Z73" s="1"/>
  <c r="E74"/>
  <c r="Z74" s="1"/>
  <c r="E75"/>
  <c r="Z75" s="1"/>
  <c r="E76"/>
  <c r="Z76" s="1"/>
  <c r="E77"/>
  <c r="Z77" s="1"/>
  <c r="E78"/>
  <c r="Z78" s="1"/>
  <c r="E79"/>
  <c r="Z79" s="1"/>
  <c r="E80"/>
  <c r="Z80" s="1"/>
  <c r="E81"/>
  <c r="Z81" s="1"/>
  <c r="E82"/>
  <c r="Z82" s="1"/>
  <c r="E83"/>
  <c r="Z83" s="1"/>
  <c r="E84"/>
  <c r="Z84" s="1"/>
  <c r="E85"/>
  <c r="Z85" s="1"/>
  <c r="E86"/>
  <c r="Z86" s="1"/>
  <c r="E87"/>
  <c r="Z87" s="1"/>
  <c r="E88"/>
  <c r="Z88" s="1"/>
  <c r="E89"/>
  <c r="Z89" s="1"/>
  <c r="E90"/>
  <c r="Z90" s="1"/>
  <c r="E91"/>
  <c r="Z91" s="1"/>
  <c r="E92"/>
  <c r="Z92" s="1"/>
  <c r="E93"/>
  <c r="Z93" s="1"/>
  <c r="E94"/>
  <c r="Z94" s="1"/>
  <c r="E95"/>
  <c r="Z95" s="1"/>
  <c r="E96"/>
  <c r="Z96" s="1"/>
  <c r="E97"/>
  <c r="Z97" s="1"/>
  <c r="E98"/>
  <c r="Z98" s="1"/>
  <c r="E99"/>
  <c r="Z99" s="1"/>
  <c r="E100"/>
  <c r="Z100" s="1"/>
  <c r="E101"/>
  <c r="Z101" s="1"/>
  <c r="E102"/>
  <c r="Z102" s="1"/>
  <c r="E103"/>
  <c r="Z103" s="1"/>
  <c r="E104"/>
  <c r="Z104" s="1"/>
  <c r="E105"/>
  <c r="Z105" s="1"/>
  <c r="E106"/>
  <c r="Z106" s="1"/>
  <c r="E107"/>
  <c r="Z107" s="1"/>
  <c r="E108"/>
  <c r="Z108" s="1"/>
  <c r="E109"/>
  <c r="Z109" s="1"/>
  <c r="E110"/>
  <c r="Z110" s="1"/>
  <c r="E111"/>
  <c r="Z111" s="1"/>
  <c r="E112"/>
  <c r="Z112" s="1"/>
  <c r="E113"/>
  <c r="Z113" s="1"/>
  <c r="E114"/>
  <c r="Z114" s="1"/>
  <c r="E115"/>
  <c r="Z115" s="1"/>
  <c r="E116"/>
  <c r="Z116" s="1"/>
  <c r="E117"/>
  <c r="Z117" s="1"/>
  <c r="E118"/>
  <c r="Z118" s="1"/>
  <c r="E119"/>
  <c r="Z119" s="1"/>
  <c r="E120"/>
  <c r="Z120" s="1"/>
  <c r="E121"/>
  <c r="Z121" s="1"/>
  <c r="E122"/>
  <c r="Z122" s="1"/>
  <c r="E123"/>
  <c r="Z123" s="1"/>
  <c r="E124"/>
  <c r="Z124" s="1"/>
  <c r="E125"/>
  <c r="Z125" s="1"/>
  <c r="E126"/>
  <c r="Z126" s="1"/>
  <c r="E127"/>
  <c r="Z127" s="1"/>
  <c r="E8"/>
  <c r="Z8" s="1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8"/>
  <c r="Z60" l="1"/>
  <c r="AA60" s="1"/>
  <c r="AA59"/>
  <c r="AA57"/>
  <c r="AA55"/>
  <c r="AA53"/>
  <c r="AA51"/>
  <c r="AA49"/>
  <c r="AA47"/>
  <c r="AA45"/>
  <c r="AA43"/>
  <c r="AA41"/>
  <c r="AA39"/>
  <c r="AA37"/>
  <c r="AA35"/>
  <c r="AA33"/>
  <c r="AA31"/>
  <c r="AA29"/>
  <c r="AA27"/>
  <c r="AA25"/>
  <c r="AA23"/>
  <c r="AA21"/>
  <c r="AA19"/>
  <c r="AA17"/>
  <c r="AA15"/>
  <c r="AA13"/>
  <c r="AA11"/>
  <c r="AA9"/>
  <c r="AA126"/>
  <c r="AA124"/>
  <c r="AA122"/>
  <c r="AA120"/>
  <c r="AA118"/>
  <c r="AA116"/>
  <c r="AA114"/>
  <c r="AA112"/>
  <c r="AA110"/>
  <c r="AA108"/>
  <c r="AA106"/>
  <c r="AA104"/>
  <c r="AA102"/>
  <c r="AA100"/>
  <c r="AA98"/>
  <c r="AA96"/>
  <c r="AA94"/>
  <c r="AA92"/>
  <c r="AA90"/>
  <c r="AA88"/>
  <c r="AA86"/>
  <c r="AA84"/>
  <c r="AA82"/>
  <c r="AA80"/>
  <c r="AA78"/>
  <c r="AA76"/>
  <c r="AA74"/>
  <c r="AA72"/>
  <c r="AA70"/>
  <c r="AA68"/>
  <c r="AA66"/>
  <c r="AA64"/>
  <c r="AA62"/>
  <c r="AA127"/>
  <c r="AA125"/>
  <c r="AA123"/>
  <c r="AA121"/>
  <c r="AA119"/>
  <c r="AA117"/>
  <c r="AA115"/>
  <c r="AA113"/>
  <c r="AA111"/>
  <c r="AA109"/>
  <c r="AA107"/>
  <c r="AA105"/>
  <c r="AA103"/>
  <c r="AA101"/>
  <c r="AA99"/>
  <c r="AA97"/>
  <c r="AA95"/>
  <c r="AA93"/>
  <c r="AA91"/>
  <c r="AA89"/>
  <c r="AA87"/>
  <c r="AA85"/>
  <c r="AA83"/>
  <c r="AA81"/>
  <c r="AA79"/>
  <c r="AA77"/>
  <c r="AA75"/>
  <c r="AA73"/>
  <c r="AA71"/>
  <c r="AA69"/>
  <c r="AA67"/>
  <c r="AA65"/>
  <c r="AA63"/>
  <c r="AA58"/>
  <c r="AA56"/>
  <c r="AA54"/>
  <c r="AA52"/>
  <c r="AA50"/>
  <c r="AA48"/>
  <c r="AA46"/>
  <c r="AA44"/>
  <c r="AA42"/>
  <c r="AA40"/>
  <c r="AA38"/>
  <c r="AA36"/>
  <c r="AA34"/>
  <c r="AA32"/>
  <c r="AA30"/>
  <c r="AA28"/>
  <c r="AA26"/>
  <c r="AA24"/>
  <c r="AA22"/>
  <c r="AA20"/>
  <c r="AA18"/>
  <c r="AA16"/>
  <c r="AA14"/>
  <c r="AA12"/>
  <c r="AA10"/>
  <c r="AA8"/>
</calcChain>
</file>

<file path=xl/comments1.xml><?xml version="1.0" encoding="utf-8"?>
<comments xmlns="http://schemas.openxmlformats.org/spreadsheetml/2006/main">
  <authors>
    <author>MK74</author>
  </authors>
  <commentList>
    <comment ref="AB96" authorId="0">
      <text>
        <r>
          <rPr>
            <b/>
            <sz val="9"/>
            <color indexed="81"/>
            <rFont val="Tahoma"/>
            <family val="2"/>
          </rPr>
          <t xml:space="preserve">NE REVIENDRA PEUT ETRE PAS
</t>
        </r>
      </text>
    </comment>
  </commentList>
</comments>
</file>

<file path=xl/sharedStrings.xml><?xml version="1.0" encoding="utf-8"?>
<sst xmlns="http://schemas.openxmlformats.org/spreadsheetml/2006/main" count="970" uniqueCount="312">
  <si>
    <t>SERVICE CLIENT</t>
  </si>
  <si>
    <t>EMPLOYE</t>
  </si>
  <si>
    <t>ADMINISTRATION</t>
  </si>
  <si>
    <t>CHIRURGIE AMBULAT.</t>
  </si>
  <si>
    <t>AIDE SOIGNANTE</t>
  </si>
  <si>
    <t>EQA</t>
  </si>
  <si>
    <t>PHARMACIE</t>
  </si>
  <si>
    <t>CADRE</t>
  </si>
  <si>
    <t>HOTESSE D'ACCUEIL</t>
  </si>
  <si>
    <t>BRANCARDIERS</t>
  </si>
  <si>
    <t>BRANCARDIER</t>
  </si>
  <si>
    <t>EA</t>
  </si>
  <si>
    <t>BLOC OPERATOIRE</t>
  </si>
  <si>
    <t>INFIRMIERE ANESTHESISTE</t>
  </si>
  <si>
    <t>THQB</t>
  </si>
  <si>
    <t>TECHNICIEN</t>
  </si>
  <si>
    <t>INFIRMIERE DIPLOMEE D'ETAT</t>
  </si>
  <si>
    <t>TA</t>
  </si>
  <si>
    <t>ASSISTANTE GESTION PERSONNEL</t>
  </si>
  <si>
    <t>CDI</t>
  </si>
  <si>
    <t>PREPARATEUR EN PHARMACIE</t>
  </si>
  <si>
    <t>TB</t>
  </si>
  <si>
    <t>CHIRURGIE 2</t>
  </si>
  <si>
    <t>SOINS EXTERNES</t>
  </si>
  <si>
    <t>CHIRURGIE 3</t>
  </si>
  <si>
    <t>SERVICE DE NUIT</t>
  </si>
  <si>
    <t>STERILISATION</t>
  </si>
  <si>
    <t>AIDE SOIGNANTE SPEC.  STERIL.</t>
  </si>
  <si>
    <t>EHQA</t>
  </si>
  <si>
    <t>AIDE SOIGNANTE SPEC. STERIL.</t>
  </si>
  <si>
    <t>EHQB</t>
  </si>
  <si>
    <t>ASSISTANTE DIRECTION CADRE</t>
  </si>
  <si>
    <t>ASSISTANTE SOCIALE</t>
  </si>
  <si>
    <t>THQA</t>
  </si>
  <si>
    <t>COMPTABLE</t>
  </si>
  <si>
    <t>CADRE DE SANTE</t>
  </si>
  <si>
    <t>EMPLOYE ADMINISTRATIF</t>
  </si>
  <si>
    <t>EQB</t>
  </si>
  <si>
    <t>INFORMATION MEDICALE</t>
  </si>
  <si>
    <t>FACTURIERE</t>
  </si>
  <si>
    <t>RESPONSABLE RESSOURCE HUMAINE</t>
  </si>
  <si>
    <t>AGENT SERVICE HOSPITALIER STERIL</t>
  </si>
  <si>
    <t>EB</t>
  </si>
  <si>
    <t>IDE SPECIALISEE BLOC</t>
  </si>
  <si>
    <t>SALLE DE REVEIL</t>
  </si>
  <si>
    <t>IDE SPECIALISEE STOMATHERAPIE</t>
  </si>
  <si>
    <t>UNITE SOINS CONTINUS</t>
  </si>
  <si>
    <t>POOL</t>
  </si>
  <si>
    <t>HYGIENE ET DOULEUR</t>
  </si>
  <si>
    <t>INFIRMIERE HYGIENISTE</t>
  </si>
  <si>
    <t>INFIRMIERE SALLE DE REVEIL</t>
  </si>
  <si>
    <t>CHEF DE BLOC</t>
  </si>
  <si>
    <t>Date de naissance</t>
  </si>
  <si>
    <t>Coef. Majoration</t>
  </si>
  <si>
    <t>AFFECTATION</t>
  </si>
  <si>
    <t>QUALIFICATION</t>
  </si>
  <si>
    <t>CLASSIFICATION</t>
  </si>
  <si>
    <t>CAT.RÉMUNER.</t>
  </si>
  <si>
    <t>CONTRAT</t>
  </si>
  <si>
    <t>CADRE PHARMACIEN</t>
  </si>
  <si>
    <t>ENTRETIENS EFFECTUÉS</t>
  </si>
  <si>
    <t>PLANIFICATION ENTRETIENS</t>
  </si>
  <si>
    <t>Nom &amp; Prénom</t>
  </si>
  <si>
    <t>Date de recrutement</t>
  </si>
  <si>
    <t xml:space="preserve">Nombre d'entretiens sur les 6 dernières années </t>
  </si>
  <si>
    <t>Nombre d'entretiens obligatoires</t>
  </si>
  <si>
    <t>Actiona mener en  2021</t>
  </si>
  <si>
    <t>Entretiens professionnels a prévoir avant fin 2021</t>
  </si>
  <si>
    <t>Suivi des Entretiens Professionnels</t>
  </si>
  <si>
    <t>Années d'ancienneté</t>
  </si>
  <si>
    <t>Nom1</t>
  </si>
  <si>
    <t>Nom2</t>
  </si>
  <si>
    <t>Nom3</t>
  </si>
  <si>
    <t>Nom4</t>
  </si>
  <si>
    <t>Nom5</t>
  </si>
  <si>
    <t>Nom6</t>
  </si>
  <si>
    <t>Nom7</t>
  </si>
  <si>
    <t>Nom8</t>
  </si>
  <si>
    <t>Nom9</t>
  </si>
  <si>
    <t>Nom10</t>
  </si>
  <si>
    <t>Nom11</t>
  </si>
  <si>
    <t>Nom12</t>
  </si>
  <si>
    <t>Nom13</t>
  </si>
  <si>
    <t>Nom14</t>
  </si>
  <si>
    <t>Nom15</t>
  </si>
  <si>
    <t>Nom16</t>
  </si>
  <si>
    <t>Nom17</t>
  </si>
  <si>
    <t>Nom18</t>
  </si>
  <si>
    <t>Nom19</t>
  </si>
  <si>
    <t>Nom20</t>
  </si>
  <si>
    <t>Nom21</t>
  </si>
  <si>
    <t>Nom22</t>
  </si>
  <si>
    <t>Nom23</t>
  </si>
  <si>
    <t>Nom24</t>
  </si>
  <si>
    <t>Nom25</t>
  </si>
  <si>
    <t>Nom26</t>
  </si>
  <si>
    <t>Nom27</t>
  </si>
  <si>
    <t>Nom28</t>
  </si>
  <si>
    <t>Nom29</t>
  </si>
  <si>
    <t>Nom30</t>
  </si>
  <si>
    <t>Nom31</t>
  </si>
  <si>
    <t>Nom32</t>
  </si>
  <si>
    <t>Nom33</t>
  </si>
  <si>
    <t>Nom34</t>
  </si>
  <si>
    <t>Nom35</t>
  </si>
  <si>
    <t>Nom36</t>
  </si>
  <si>
    <t>Nom37</t>
  </si>
  <si>
    <t>Nom38</t>
  </si>
  <si>
    <t>Nom39</t>
  </si>
  <si>
    <t>Nom40</t>
  </si>
  <si>
    <t>Nom41</t>
  </si>
  <si>
    <t>Nom42</t>
  </si>
  <si>
    <t>Nom43</t>
  </si>
  <si>
    <t>Nom44</t>
  </si>
  <si>
    <t>Nom45</t>
  </si>
  <si>
    <t>Nom46</t>
  </si>
  <si>
    <t>Nom47</t>
  </si>
  <si>
    <t>Nom48</t>
  </si>
  <si>
    <t>Nom49</t>
  </si>
  <si>
    <t>Nom50</t>
  </si>
  <si>
    <t>Nom51</t>
  </si>
  <si>
    <t>Nom52</t>
  </si>
  <si>
    <t>Nom53</t>
  </si>
  <si>
    <t>Nom54</t>
  </si>
  <si>
    <t>Nom55</t>
  </si>
  <si>
    <t>Nom56</t>
  </si>
  <si>
    <t>Nom57</t>
  </si>
  <si>
    <t>Nom58</t>
  </si>
  <si>
    <t>Nom59</t>
  </si>
  <si>
    <t>Nom60</t>
  </si>
  <si>
    <t>Nom61</t>
  </si>
  <si>
    <t>Nom62</t>
  </si>
  <si>
    <t>Nom63</t>
  </si>
  <si>
    <t>Nom64</t>
  </si>
  <si>
    <t>Nom65</t>
  </si>
  <si>
    <t>Nom66</t>
  </si>
  <si>
    <t>Nom67</t>
  </si>
  <si>
    <t>Nom68</t>
  </si>
  <si>
    <t>Nom69</t>
  </si>
  <si>
    <t>Nom70</t>
  </si>
  <si>
    <t>Nom71</t>
  </si>
  <si>
    <t>Nom72</t>
  </si>
  <si>
    <t>Nom73</t>
  </si>
  <si>
    <t>Nom74</t>
  </si>
  <si>
    <t>Nom75</t>
  </si>
  <si>
    <t>Nom76</t>
  </si>
  <si>
    <t>Nom77</t>
  </si>
  <si>
    <t>Nom78</t>
  </si>
  <si>
    <t>Nom79</t>
  </si>
  <si>
    <t>Nom80</t>
  </si>
  <si>
    <t>Nom81</t>
  </si>
  <si>
    <t>Nom82</t>
  </si>
  <si>
    <t>Nom83</t>
  </si>
  <si>
    <t>Nom84</t>
  </si>
  <si>
    <t>Nom85</t>
  </si>
  <si>
    <t>Nom86</t>
  </si>
  <si>
    <t>Nom87</t>
  </si>
  <si>
    <t>Nom88</t>
  </si>
  <si>
    <t>Nom89</t>
  </si>
  <si>
    <t>Nom90</t>
  </si>
  <si>
    <t>Nom91</t>
  </si>
  <si>
    <t>Nom92</t>
  </si>
  <si>
    <t>Nom93</t>
  </si>
  <si>
    <t>Nom94</t>
  </si>
  <si>
    <t>Nom95</t>
  </si>
  <si>
    <t>Nom96</t>
  </si>
  <si>
    <t>Nom97</t>
  </si>
  <si>
    <t>Nom98</t>
  </si>
  <si>
    <t>Nom99</t>
  </si>
  <si>
    <t>Nom100</t>
  </si>
  <si>
    <t>Nom101</t>
  </si>
  <si>
    <t>Nom102</t>
  </si>
  <si>
    <t>Nom103</t>
  </si>
  <si>
    <t>Nom104</t>
  </si>
  <si>
    <t>Nom105</t>
  </si>
  <si>
    <t>Nom106</t>
  </si>
  <si>
    <t>Nom107</t>
  </si>
  <si>
    <t>Nom108</t>
  </si>
  <si>
    <t>Nom109</t>
  </si>
  <si>
    <t>Nom110</t>
  </si>
  <si>
    <t>Nom111</t>
  </si>
  <si>
    <t>Nom112</t>
  </si>
  <si>
    <t>Nom113</t>
  </si>
  <si>
    <t>Nom114</t>
  </si>
  <si>
    <t>Nom115</t>
  </si>
  <si>
    <t>Nom116</t>
  </si>
  <si>
    <t>Nom117</t>
  </si>
  <si>
    <t>Nom118</t>
  </si>
  <si>
    <t>Nom119</t>
  </si>
  <si>
    <t>Nom120</t>
  </si>
  <si>
    <t>Nom121</t>
  </si>
  <si>
    <t>Nom122</t>
  </si>
  <si>
    <t>Nom123</t>
  </si>
  <si>
    <t>Nom124</t>
  </si>
  <si>
    <t>Nom125</t>
  </si>
  <si>
    <t>Nom126</t>
  </si>
  <si>
    <t>Nom127</t>
  </si>
  <si>
    <t>Nom128</t>
  </si>
  <si>
    <t>Nom129</t>
  </si>
  <si>
    <t>Nom130</t>
  </si>
  <si>
    <t>Nom131</t>
  </si>
  <si>
    <t>Nom132</t>
  </si>
  <si>
    <t>Nom133</t>
  </si>
  <si>
    <t>Nom134</t>
  </si>
  <si>
    <t>Nom135</t>
  </si>
  <si>
    <t>Nom136</t>
  </si>
  <si>
    <t>Nom137</t>
  </si>
  <si>
    <t>Nom138</t>
  </si>
  <si>
    <t>Nom139</t>
  </si>
  <si>
    <t>Nom140</t>
  </si>
  <si>
    <t>Nom141</t>
  </si>
  <si>
    <t>Nom142</t>
  </si>
  <si>
    <t>Nom143</t>
  </si>
  <si>
    <t>Nom144</t>
  </si>
  <si>
    <t>Nom145</t>
  </si>
  <si>
    <t>Nom146</t>
  </si>
  <si>
    <t>Nom147</t>
  </si>
  <si>
    <t>Nom148</t>
  </si>
  <si>
    <t>Nom149</t>
  </si>
  <si>
    <t>Nom150</t>
  </si>
  <si>
    <t>Nom151</t>
  </si>
  <si>
    <t>Nom152</t>
  </si>
  <si>
    <t>Nom153</t>
  </si>
  <si>
    <t>Nom154</t>
  </si>
  <si>
    <t>Nom155</t>
  </si>
  <si>
    <t>Nom156</t>
  </si>
  <si>
    <t>Nom157</t>
  </si>
  <si>
    <t>Nom158</t>
  </si>
  <si>
    <t>Nom159</t>
  </si>
  <si>
    <t>Nom160</t>
  </si>
  <si>
    <t>Nom161</t>
  </si>
  <si>
    <t>Nom162</t>
  </si>
  <si>
    <t>Nom163</t>
  </si>
  <si>
    <t>Nom164</t>
  </si>
  <si>
    <t>Nom165</t>
  </si>
  <si>
    <t>Nom166</t>
  </si>
  <si>
    <t>Nom167</t>
  </si>
  <si>
    <t>Nom168</t>
  </si>
  <si>
    <t>Nom169</t>
  </si>
  <si>
    <t>Nom170</t>
  </si>
  <si>
    <t>Nom171</t>
  </si>
  <si>
    <t>Nom172</t>
  </si>
  <si>
    <t>Nom173</t>
  </si>
  <si>
    <t>Nom174</t>
  </si>
  <si>
    <t>Nom175</t>
  </si>
  <si>
    <t>Nom176</t>
  </si>
  <si>
    <t>Nom177</t>
  </si>
  <si>
    <t>Nom178</t>
  </si>
  <si>
    <t>Nom179</t>
  </si>
  <si>
    <t>Nom180</t>
  </si>
  <si>
    <t>Nom181</t>
  </si>
  <si>
    <t>Nom182</t>
  </si>
  <si>
    <t>Nom183</t>
  </si>
  <si>
    <t>Nom184</t>
  </si>
  <si>
    <t>Nom185</t>
  </si>
  <si>
    <t>Nom186</t>
  </si>
  <si>
    <t>Nom187</t>
  </si>
  <si>
    <t>Nom188</t>
  </si>
  <si>
    <t>Nom189</t>
  </si>
  <si>
    <t>Nom190</t>
  </si>
  <si>
    <t>Nom191</t>
  </si>
  <si>
    <t>Nom192</t>
  </si>
  <si>
    <t>Nom193</t>
  </si>
  <si>
    <t>Nom194</t>
  </si>
  <si>
    <t>Nom195</t>
  </si>
  <si>
    <t>Nom196</t>
  </si>
  <si>
    <t>Nom197</t>
  </si>
  <si>
    <t>Nom198</t>
  </si>
  <si>
    <t>Nom199</t>
  </si>
  <si>
    <t>Nom200</t>
  </si>
  <si>
    <t>Nom201</t>
  </si>
  <si>
    <t>Nom202</t>
  </si>
  <si>
    <t>Nom203</t>
  </si>
  <si>
    <t>Nom204</t>
  </si>
  <si>
    <t>Nom205</t>
  </si>
  <si>
    <t>Nom206</t>
  </si>
  <si>
    <t>Nom207</t>
  </si>
  <si>
    <t>Nom208</t>
  </si>
  <si>
    <t>Nom209</t>
  </si>
  <si>
    <t>Nom210</t>
  </si>
  <si>
    <t>Nom211</t>
  </si>
  <si>
    <t>Nom212</t>
  </si>
  <si>
    <t>Nom213</t>
  </si>
  <si>
    <t>Nom214</t>
  </si>
  <si>
    <t>Nom215</t>
  </si>
  <si>
    <t>Nom216</t>
  </si>
  <si>
    <t>Nom217</t>
  </si>
  <si>
    <t>Nom218</t>
  </si>
  <si>
    <t>Nom219</t>
  </si>
  <si>
    <t>Nom220</t>
  </si>
  <si>
    <t>Nom221</t>
  </si>
  <si>
    <t>Nom222</t>
  </si>
  <si>
    <t>Nom223</t>
  </si>
  <si>
    <t>Nom224</t>
  </si>
  <si>
    <t>Nom225</t>
  </si>
  <si>
    <t>Nom226</t>
  </si>
  <si>
    <t>Nom227</t>
  </si>
  <si>
    <t>Nom228</t>
  </si>
  <si>
    <t>Nom229</t>
  </si>
  <si>
    <t>Nom230</t>
  </si>
  <si>
    <t>Nom231</t>
  </si>
  <si>
    <t>Nom232</t>
  </si>
  <si>
    <t>Nom233</t>
  </si>
  <si>
    <t>Nom234</t>
  </si>
  <si>
    <t>Nom235</t>
  </si>
  <si>
    <t>Nom236</t>
  </si>
  <si>
    <t>Nom237</t>
  </si>
  <si>
    <t>Nom238</t>
  </si>
  <si>
    <t>Nom239</t>
  </si>
  <si>
    <t>Nom240</t>
  </si>
  <si>
    <t>Nom241</t>
  </si>
  <si>
    <t>Nom242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</si>
</sst>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b/>
      <sz val="18"/>
      <color theme="0"/>
      <name val="Times New Roman"/>
      <family val="1"/>
    </font>
    <font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6"/>
      <color rgb="FF92D050"/>
      <name val="Times New Roman"/>
      <family val="1"/>
    </font>
    <font>
      <b/>
      <sz val="16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4" tint="-0.24994659260841701"/>
      </left>
      <right style="dashed">
        <color theme="4" tint="-0.24994659260841701"/>
      </right>
      <top style="thin">
        <color theme="4" tint="-0.24994659260841701"/>
      </top>
      <bottom style="dashed">
        <color theme="4" tint="-0.24994659260841701"/>
      </bottom>
      <diagonal/>
    </border>
    <border>
      <left style="dashed">
        <color theme="4" tint="-0.24994659260841701"/>
      </left>
      <right style="dashed">
        <color theme="4" tint="-0.24994659260841701"/>
      </right>
      <top style="thin">
        <color theme="4" tint="-0.24994659260841701"/>
      </top>
      <bottom style="dashed">
        <color theme="4" tint="-0.24994659260841701"/>
      </bottom>
      <diagonal/>
    </border>
    <border>
      <left style="dashed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ashed">
        <color theme="4" tint="-0.24994659260841701"/>
      </bottom>
      <diagonal/>
    </border>
    <border>
      <left style="thin">
        <color theme="4" tint="-0.24994659260841701"/>
      </left>
      <right style="dashed">
        <color theme="4" tint="-0.24994659260841701"/>
      </right>
      <top style="dashed">
        <color theme="4" tint="-0.24994659260841701"/>
      </top>
      <bottom style="dashed">
        <color theme="4" tint="-0.24994659260841701"/>
      </bottom>
      <diagonal/>
    </border>
    <border>
      <left style="dashed">
        <color theme="4" tint="-0.24994659260841701"/>
      </left>
      <right style="dashed">
        <color theme="4" tint="-0.24994659260841701"/>
      </right>
      <top style="dashed">
        <color theme="4" tint="-0.24994659260841701"/>
      </top>
      <bottom style="dashed">
        <color theme="4" tint="-0.24994659260841701"/>
      </bottom>
      <diagonal/>
    </border>
    <border>
      <left style="dashed">
        <color theme="4" tint="-0.24994659260841701"/>
      </left>
      <right style="thin">
        <color theme="4" tint="-0.24994659260841701"/>
      </right>
      <top style="dashed">
        <color theme="4" tint="-0.24994659260841701"/>
      </top>
      <bottom style="dashed">
        <color theme="4" tint="-0.24994659260841701"/>
      </bottom>
      <diagonal/>
    </border>
    <border>
      <left style="thin">
        <color theme="4" tint="-0.24994659260841701"/>
      </left>
      <right style="dashed">
        <color theme="4" tint="-0.24994659260841701"/>
      </right>
      <top style="dashed">
        <color theme="4" tint="-0.24994659260841701"/>
      </top>
      <bottom style="thin">
        <color theme="4" tint="-0.24994659260841701"/>
      </bottom>
      <diagonal/>
    </border>
    <border>
      <left style="dashed">
        <color theme="4" tint="-0.24994659260841701"/>
      </left>
      <right style="dashed">
        <color theme="4" tint="-0.24994659260841701"/>
      </right>
      <top style="dashed">
        <color theme="4" tint="-0.24994659260841701"/>
      </top>
      <bottom style="thin">
        <color theme="4" tint="-0.24994659260841701"/>
      </bottom>
      <diagonal/>
    </border>
    <border>
      <left style="dashed">
        <color theme="4" tint="-0.24994659260841701"/>
      </left>
      <right style="thin">
        <color theme="4" tint="-0.24994659260841701"/>
      </right>
      <top style="dashed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" fontId="0" fillId="2" borderId="1" xfId="0" applyNumberFormat="1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" fontId="2" fillId="2" borderId="1" xfId="0" applyNumberFormat="1" applyFont="1" applyFill="1" applyBorder="1" applyAlignment="1">
      <alignment horizontal="center" vertical="center"/>
    </xf>
    <xf numFmtId="16" fontId="2" fillId="2" borderId="0" xfId="0" applyNumberFormat="1" applyFont="1" applyFill="1" applyBorder="1" applyAlignment="1">
      <alignment horizontal="center" vertical="center"/>
    </xf>
    <xf numFmtId="16" fontId="2" fillId="2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/>
    <xf numFmtId="1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4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6" fontId="9" fillId="0" borderId="11" xfId="0" applyNumberFormat="1" applyFont="1" applyBorder="1" applyAlignment="1">
      <alignment horizontal="center" vertical="center"/>
    </xf>
    <xf numFmtId="14" fontId="9" fillId="2" borderId="1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16" fontId="9" fillId="2" borderId="11" xfId="0" applyNumberFormat="1" applyFont="1" applyFill="1" applyBorder="1" applyAlignment="1">
      <alignment horizontal="center" vertical="center"/>
    </xf>
    <xf numFmtId="16" fontId="9" fillId="2" borderId="11" xfId="0" applyNumberFormat="1" applyFont="1" applyFill="1" applyBorder="1" applyAlignment="1">
      <alignment horizontal="center" vertical="center" wrapText="1"/>
    </xf>
    <xf numFmtId="16" fontId="9" fillId="2" borderId="12" xfId="0" applyNumberFormat="1" applyFont="1" applyFill="1" applyBorder="1" applyAlignment="1">
      <alignment horizontal="center" vertical="center"/>
    </xf>
    <xf numFmtId="16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" fontId="0" fillId="2" borderId="17" xfId="0" applyNumberFormat="1" applyFill="1" applyBorder="1" applyAlignment="1">
      <alignment horizontal="center" vertical="center"/>
    </xf>
    <xf numFmtId="16" fontId="2" fillId="2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 patternType="gray0625">
          <fgColor theme="9" tint="0.79995117038483843"/>
          <bgColor theme="9"/>
        </patternFill>
      </fill>
    </dxf>
    <dxf>
      <font>
        <b/>
        <i val="0"/>
      </font>
      <fill>
        <patternFill patternType="gray0625">
          <fgColor theme="8"/>
          <bgColor rgb="FFB8E6C0"/>
        </patternFill>
      </fill>
    </dxf>
  </dxfs>
  <tableStyles count="0" defaultTableStyle="TableStyleMedium2" defaultPivotStyle="PivotStyleLight16"/>
  <colors>
    <mruColors>
      <color rgb="FFB8E6C0"/>
      <color rgb="FFD997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ERMARREC Maellys" id="{C844A228-F7E5-4146-ABCB-295886FBFF99}" userId="S::kermar26ma@lycee-ndduroc.com::b5547e4b-c484-40af-a27a-791253a5511e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63"/>
  <sheetViews>
    <sheetView showGridLines="0" tabSelected="1" zoomScale="60" zoomScaleNormal="60" workbookViewId="0">
      <pane xSplit="16" ySplit="8" topLeftCell="Q9" activePane="bottomRight" state="frozen"/>
      <selection pane="topRight" activeCell="Q1" sqref="Q1"/>
      <selection pane="bottomLeft" activeCell="A9" sqref="A9"/>
      <selection pane="bottomRight" sqref="A1:XFD7"/>
    </sheetView>
  </sheetViews>
  <sheetFormatPr baseColWidth="10" defaultRowHeight="15"/>
  <cols>
    <col min="1" max="1" width="3.140625" customWidth="1"/>
    <col min="2" max="2" width="26" customWidth="1"/>
    <col min="3" max="3" width="22.140625" style="44" customWidth="1"/>
    <col min="4" max="4" width="11.42578125" hidden="1" customWidth="1"/>
    <col min="5" max="5" width="21.28515625" customWidth="1"/>
    <col min="6" max="6" width="20.7109375" hidden="1" customWidth="1"/>
    <col min="7" max="7" width="26.28515625" style="10" hidden="1" customWidth="1"/>
    <col min="8" max="8" width="13.7109375" hidden="1" customWidth="1"/>
    <col min="9" max="9" width="15.140625" hidden="1" customWidth="1"/>
    <col min="10" max="10" width="11.140625" hidden="1" customWidth="1"/>
    <col min="11" max="11" width="9.7109375" hidden="1" customWidth="1"/>
    <col min="12" max="12" width="19" customWidth="1"/>
    <col min="13" max="13" width="18.85546875" customWidth="1"/>
    <col min="14" max="14" width="17.28515625" customWidth="1"/>
    <col min="15" max="15" width="19.140625" customWidth="1"/>
    <col min="16" max="16" width="18.7109375" customWidth="1"/>
    <col min="17" max="17" width="20.5703125" style="17" customWidth="1"/>
    <col min="18" max="18" width="19.42578125" style="17" customWidth="1"/>
    <col min="19" max="19" width="12.42578125" hidden="1" customWidth="1"/>
    <col min="20" max="20" width="10.7109375" hidden="1" customWidth="1"/>
    <col min="21" max="21" width="12" hidden="1" customWidth="1"/>
    <col min="22" max="22" width="12.28515625" hidden="1" customWidth="1"/>
    <col min="23" max="24" width="11.85546875" hidden="1" customWidth="1"/>
    <col min="25" max="25" width="25.85546875" customWidth="1"/>
    <col min="26" max="26" width="22.5703125" customWidth="1"/>
    <col min="27" max="27" width="24.140625" customWidth="1"/>
    <col min="28" max="28" width="28" customWidth="1"/>
    <col min="29" max="29" width="22.140625" customWidth="1"/>
    <col min="30" max="30" width="20.85546875" customWidth="1"/>
    <col min="31" max="31" width="20.28515625" customWidth="1"/>
    <col min="32" max="32" width="19.28515625" customWidth="1"/>
    <col min="33" max="33" width="19.140625" customWidth="1"/>
    <col min="34" max="34" width="18.7109375" customWidth="1"/>
  </cols>
  <sheetData>
    <row r="1" spans="2:34" ht="17.25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2:34" ht="12.75" customHeight="1">
      <c r="B2" s="46" t="s">
        <v>68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2:34" ht="93.7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4" spans="2:34" ht="13.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2:34" ht="15.75" customHeight="1" thickBot="1">
      <c r="B5" s="7"/>
      <c r="C5" s="27"/>
      <c r="D5" s="8"/>
      <c r="E5" s="8"/>
      <c r="F5" s="8"/>
      <c r="G5" s="16"/>
      <c r="H5" s="8"/>
      <c r="I5" s="8"/>
      <c r="J5" s="8"/>
      <c r="K5" s="8"/>
      <c r="L5" s="2"/>
      <c r="M5" s="2"/>
      <c r="N5" s="2"/>
      <c r="O5" s="13"/>
      <c r="P5" s="9"/>
      <c r="Q5" s="18"/>
      <c r="R5" s="18"/>
    </row>
    <row r="6" spans="2:34" ht="47.25" customHeight="1" thickBot="1">
      <c r="B6" s="29"/>
      <c r="C6" s="31"/>
      <c r="D6" s="31"/>
      <c r="E6" s="31"/>
      <c r="F6" s="31"/>
      <c r="G6" s="32"/>
      <c r="H6" s="31"/>
      <c r="I6" s="31"/>
      <c r="J6" s="31"/>
      <c r="K6" s="31"/>
      <c r="L6" s="38" t="s">
        <v>60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0"/>
      <c r="Y6" s="28"/>
      <c r="Z6" s="28"/>
      <c r="AA6" s="28"/>
      <c r="AB6" s="28"/>
      <c r="AC6" s="33" t="s">
        <v>61</v>
      </c>
      <c r="AD6" s="34"/>
      <c r="AE6" s="34"/>
      <c r="AF6" s="34"/>
      <c r="AG6" s="34"/>
      <c r="AH6" s="35"/>
    </row>
    <row r="7" spans="2:34" s="15" customFormat="1" ht="105.75" customHeight="1">
      <c r="B7" s="36" t="s">
        <v>62</v>
      </c>
      <c r="C7" s="37" t="s">
        <v>63</v>
      </c>
      <c r="D7" s="37" t="s">
        <v>52</v>
      </c>
      <c r="E7" s="37" t="s">
        <v>69</v>
      </c>
      <c r="F7" s="37" t="s">
        <v>54</v>
      </c>
      <c r="G7" s="37" t="s">
        <v>55</v>
      </c>
      <c r="H7" s="37" t="s">
        <v>56</v>
      </c>
      <c r="I7" s="37" t="s">
        <v>57</v>
      </c>
      <c r="J7" s="37" t="s">
        <v>53</v>
      </c>
      <c r="K7" s="37" t="s">
        <v>58</v>
      </c>
      <c r="L7" s="42">
        <v>2015</v>
      </c>
      <c r="M7" s="42">
        <v>2016</v>
      </c>
      <c r="N7" s="42">
        <v>2017</v>
      </c>
      <c r="O7" s="42">
        <v>2018</v>
      </c>
      <c r="P7" s="42">
        <v>2019</v>
      </c>
      <c r="Q7" s="42">
        <v>2020</v>
      </c>
      <c r="R7" s="42">
        <v>2021</v>
      </c>
      <c r="S7" s="36">
        <v>2021</v>
      </c>
      <c r="T7" s="36">
        <v>2022</v>
      </c>
      <c r="U7" s="36">
        <v>2023</v>
      </c>
      <c r="V7" s="36">
        <v>2024</v>
      </c>
      <c r="W7" s="36">
        <v>2025</v>
      </c>
      <c r="X7" s="36">
        <v>2026</v>
      </c>
      <c r="Y7" s="37" t="s">
        <v>64</v>
      </c>
      <c r="Z7" s="37" t="s">
        <v>65</v>
      </c>
      <c r="AA7" s="37" t="s">
        <v>66</v>
      </c>
      <c r="AB7" s="37" t="s">
        <v>67</v>
      </c>
      <c r="AC7" s="41">
        <v>2022</v>
      </c>
      <c r="AD7" s="41">
        <v>2023</v>
      </c>
      <c r="AE7" s="41">
        <v>2024</v>
      </c>
      <c r="AF7" s="41">
        <v>2025</v>
      </c>
      <c r="AG7" s="41">
        <v>2026</v>
      </c>
      <c r="AH7" s="41">
        <v>2027</v>
      </c>
    </row>
    <row r="8" spans="2:34" s="3" customFormat="1" ht="20.100000000000001" customHeight="1">
      <c r="B8" s="47" t="s">
        <v>70</v>
      </c>
      <c r="C8" s="48">
        <v>41015</v>
      </c>
      <c r="D8" s="48">
        <v>28313</v>
      </c>
      <c r="E8" s="49">
        <f ca="1">DATEDIF(C8,TODAY(),"Y")</f>
        <v>9</v>
      </c>
      <c r="F8" s="50" t="s">
        <v>2</v>
      </c>
      <c r="G8" s="51" t="s">
        <v>31</v>
      </c>
      <c r="H8" s="50"/>
      <c r="I8" s="50" t="s">
        <v>7</v>
      </c>
      <c r="J8" s="50">
        <v>1</v>
      </c>
      <c r="K8" s="50" t="s">
        <v>19</v>
      </c>
      <c r="L8" s="52"/>
      <c r="M8" s="52"/>
      <c r="N8" s="52">
        <v>43076</v>
      </c>
      <c r="O8" s="52">
        <v>43447</v>
      </c>
      <c r="P8" s="52">
        <v>43778</v>
      </c>
      <c r="Q8" s="52"/>
      <c r="R8" s="52"/>
      <c r="S8" s="50"/>
      <c r="T8" s="50"/>
      <c r="U8" s="50"/>
      <c r="V8" s="50"/>
      <c r="W8" s="50"/>
      <c r="X8" s="50"/>
      <c r="Y8" s="53">
        <f>+COUNTA(L8:R8)</f>
        <v>3</v>
      </c>
      <c r="Z8" s="54">
        <f t="shared" ref="Z8:Z39" ca="1" si="0">IF(E8/2&gt;3,3,ROUNDDOWN(E8/2,0))</f>
        <v>3</v>
      </c>
      <c r="AA8" s="53" t="str">
        <f ca="1">IF(Z8&gt;Y8,"Entretien professionnel à prévoir","OUI")</f>
        <v>OUI</v>
      </c>
      <c r="AB8" s="53"/>
      <c r="AC8" s="53"/>
      <c r="AD8" s="53"/>
      <c r="AE8" s="52"/>
      <c r="AF8" s="50"/>
      <c r="AG8" s="50"/>
      <c r="AH8" s="55"/>
    </row>
    <row r="9" spans="2:34" s="3" customFormat="1" ht="20.100000000000001" customHeight="1">
      <c r="B9" s="56" t="s">
        <v>71</v>
      </c>
      <c r="C9" s="57">
        <v>43406</v>
      </c>
      <c r="D9" s="57">
        <v>20872</v>
      </c>
      <c r="E9" s="58">
        <f t="shared" ref="E9:E71" ca="1" si="1">DATEDIF(C9,TODAY(),"Y")</f>
        <v>2</v>
      </c>
      <c r="F9" s="59" t="s">
        <v>26</v>
      </c>
      <c r="G9" s="60" t="s">
        <v>27</v>
      </c>
      <c r="H9" s="59" t="s">
        <v>28</v>
      </c>
      <c r="I9" s="59" t="s">
        <v>1</v>
      </c>
      <c r="J9" s="59">
        <v>1</v>
      </c>
      <c r="K9" s="59" t="s">
        <v>19</v>
      </c>
      <c r="L9" s="61"/>
      <c r="M9" s="61"/>
      <c r="N9" s="61"/>
      <c r="O9" s="61"/>
      <c r="P9" s="61"/>
      <c r="Q9" s="61"/>
      <c r="R9" s="61">
        <v>44198</v>
      </c>
      <c r="S9" s="57"/>
      <c r="T9" s="59"/>
      <c r="U9" s="59"/>
      <c r="V9" s="59"/>
      <c r="W9" s="59"/>
      <c r="X9" s="59"/>
      <c r="Y9" s="62">
        <f>+COUNTA(L9:R9)</f>
        <v>1</v>
      </c>
      <c r="Z9" s="63">
        <f t="shared" ca="1" si="0"/>
        <v>1</v>
      </c>
      <c r="AA9" s="62" t="str">
        <f ca="1">IF(Z9&gt;Y9,"Entretien professionnel à prévoir","OUI")</f>
        <v>OUI</v>
      </c>
      <c r="AB9" s="64"/>
      <c r="AC9" s="61">
        <f>DATE(YEAR(C9)+4,MONTH(C9),DAY(C9))</f>
        <v>44867</v>
      </c>
      <c r="AD9" s="61">
        <f>DATE(YEAR(R9)+2,MONTH(R9)+2,DAY(R9)+2)</f>
        <v>44989</v>
      </c>
      <c r="AE9" s="61">
        <f t="shared" ref="AE9:AE59" si="2">DATE(YEAR(R9)+3,MONTH(R9)+3,DAY(R9)+3)</f>
        <v>45387</v>
      </c>
      <c r="AF9" s="59"/>
      <c r="AG9" s="59"/>
      <c r="AH9" s="65"/>
    </row>
    <row r="10" spans="2:34" s="3" customFormat="1" ht="20.100000000000001" customHeight="1">
      <c r="B10" s="56" t="s">
        <v>72</v>
      </c>
      <c r="C10" s="57">
        <v>40371</v>
      </c>
      <c r="D10" s="57">
        <v>21447</v>
      </c>
      <c r="E10" s="58">
        <f t="shared" ca="1" si="1"/>
        <v>10</v>
      </c>
      <c r="F10" s="59" t="s">
        <v>2</v>
      </c>
      <c r="G10" s="60" t="s">
        <v>35</v>
      </c>
      <c r="H10" s="59"/>
      <c r="I10" s="59" t="s">
        <v>7</v>
      </c>
      <c r="J10" s="59">
        <v>1</v>
      </c>
      <c r="K10" s="59" t="s">
        <v>19</v>
      </c>
      <c r="L10" s="61"/>
      <c r="M10" s="61"/>
      <c r="N10" s="61">
        <v>43083</v>
      </c>
      <c r="O10" s="61"/>
      <c r="P10" s="61"/>
      <c r="Q10" s="61">
        <v>44174</v>
      </c>
      <c r="R10" s="61"/>
      <c r="S10" s="59"/>
      <c r="T10" s="59"/>
      <c r="U10" s="59"/>
      <c r="V10" s="59"/>
      <c r="W10" s="59"/>
      <c r="X10" s="59"/>
      <c r="Y10" s="62">
        <f>+COUNTA(L10:R10)</f>
        <v>2</v>
      </c>
      <c r="Z10" s="63">
        <f t="shared" ca="1" si="0"/>
        <v>3</v>
      </c>
      <c r="AA10" s="62" t="str">
        <f ca="1">IF(Z10&gt;Y10,"EP à prévoir","OUI")</f>
        <v>EP à prévoir</v>
      </c>
      <c r="AB10" s="61">
        <v>44561</v>
      </c>
      <c r="AC10" s="61"/>
      <c r="AD10" s="61"/>
      <c r="AE10" s="61"/>
      <c r="AF10" s="59"/>
      <c r="AG10" s="59"/>
      <c r="AH10" s="65"/>
    </row>
    <row r="11" spans="2:34" s="3" customFormat="1" ht="20.100000000000001" customHeight="1">
      <c r="B11" s="56" t="s">
        <v>73</v>
      </c>
      <c r="C11" s="57">
        <v>40330</v>
      </c>
      <c r="D11" s="57">
        <v>22368</v>
      </c>
      <c r="E11" s="58">
        <f t="shared" ca="1" si="1"/>
        <v>11</v>
      </c>
      <c r="F11" s="59" t="s">
        <v>25</v>
      </c>
      <c r="G11" s="60" t="s">
        <v>16</v>
      </c>
      <c r="H11" s="59" t="s">
        <v>17</v>
      </c>
      <c r="I11" s="59" t="s">
        <v>15</v>
      </c>
      <c r="J11" s="59">
        <v>1</v>
      </c>
      <c r="K11" s="59" t="s">
        <v>19</v>
      </c>
      <c r="L11" s="61"/>
      <c r="M11" s="61"/>
      <c r="N11" s="61">
        <v>43078</v>
      </c>
      <c r="O11" s="61"/>
      <c r="P11" s="61">
        <v>43580</v>
      </c>
      <c r="Q11" s="61"/>
      <c r="R11" s="61">
        <v>44199</v>
      </c>
      <c r="S11" s="66"/>
      <c r="T11" s="59"/>
      <c r="U11" s="59"/>
      <c r="V11" s="59"/>
      <c r="W11" s="59"/>
      <c r="X11" s="59"/>
      <c r="Y11" s="62">
        <f>+COUNTA(L11:R11)</f>
        <v>3</v>
      </c>
      <c r="Z11" s="63">
        <f t="shared" ca="1" si="0"/>
        <v>3</v>
      </c>
      <c r="AA11" s="62" t="str">
        <f ca="1">IF(Z11&gt;Y11,"EP à prévoir","OUI")</f>
        <v>OUI</v>
      </c>
      <c r="AB11" s="61">
        <v>44316</v>
      </c>
      <c r="AC11" s="62"/>
      <c r="AD11" s="61">
        <f t="shared" ref="AD11:AD59" si="3">DATE(YEAR(R11)+2,MONTH(R11)+2,DAY(R11)+2)</f>
        <v>44990</v>
      </c>
      <c r="AE11" s="61"/>
      <c r="AF11" s="59"/>
      <c r="AG11" s="59"/>
      <c r="AH11" s="65"/>
    </row>
    <row r="12" spans="2:34" s="3" customFormat="1" ht="20.100000000000001" customHeight="1">
      <c r="B12" s="56" t="s">
        <v>74</v>
      </c>
      <c r="C12" s="57">
        <v>38825</v>
      </c>
      <c r="D12" s="57">
        <v>25018</v>
      </c>
      <c r="E12" s="58">
        <f t="shared" ca="1" si="1"/>
        <v>15</v>
      </c>
      <c r="F12" s="59" t="s">
        <v>12</v>
      </c>
      <c r="G12" s="60" t="s">
        <v>43</v>
      </c>
      <c r="H12" s="59" t="s">
        <v>33</v>
      </c>
      <c r="I12" s="59" t="s">
        <v>15</v>
      </c>
      <c r="J12" s="59">
        <v>0.8</v>
      </c>
      <c r="K12" s="59" t="s">
        <v>19</v>
      </c>
      <c r="L12" s="61"/>
      <c r="M12" s="61"/>
      <c r="N12" s="61"/>
      <c r="O12" s="61"/>
      <c r="P12" s="61"/>
      <c r="Q12" s="61">
        <v>44168</v>
      </c>
      <c r="R12" s="61"/>
      <c r="S12" s="59"/>
      <c r="T12" s="59"/>
      <c r="U12" s="59"/>
      <c r="V12" s="59"/>
      <c r="W12" s="59"/>
      <c r="X12" s="59"/>
      <c r="Y12" s="62">
        <f>+COUNTA(L12:R12)</f>
        <v>1</v>
      </c>
      <c r="Z12" s="63">
        <f t="shared" ca="1" si="0"/>
        <v>3</v>
      </c>
      <c r="AA12" s="62" t="str">
        <f ca="1">IF(Z12&gt;Y12,"EP à prévoir","OUI")</f>
        <v>EP à prévoir</v>
      </c>
      <c r="AB12" s="61">
        <v>44561</v>
      </c>
      <c r="AC12" s="62"/>
      <c r="AD12" s="61"/>
      <c r="AE12" s="61"/>
      <c r="AF12" s="59"/>
      <c r="AG12" s="59"/>
      <c r="AH12" s="65"/>
    </row>
    <row r="13" spans="2:34" s="3" customFormat="1" ht="20.100000000000001" customHeight="1">
      <c r="B13" s="56" t="s">
        <v>75</v>
      </c>
      <c r="C13" s="57">
        <v>39419</v>
      </c>
      <c r="D13" s="57">
        <v>31506</v>
      </c>
      <c r="E13" s="58">
        <f t="shared" ca="1" si="1"/>
        <v>13</v>
      </c>
      <c r="F13" s="59" t="s">
        <v>44</v>
      </c>
      <c r="G13" s="60" t="s">
        <v>50</v>
      </c>
      <c r="H13" s="59" t="s">
        <v>21</v>
      </c>
      <c r="I13" s="59" t="s">
        <v>15</v>
      </c>
      <c r="J13" s="59">
        <v>1</v>
      </c>
      <c r="K13" s="59" t="s">
        <v>19</v>
      </c>
      <c r="L13" s="61"/>
      <c r="M13" s="61"/>
      <c r="N13" s="61"/>
      <c r="O13" s="61"/>
      <c r="P13" s="61"/>
      <c r="Q13" s="61"/>
      <c r="R13" s="61"/>
      <c r="S13" s="59"/>
      <c r="T13" s="59"/>
      <c r="U13" s="59"/>
      <c r="V13" s="59"/>
      <c r="W13" s="59"/>
      <c r="X13" s="59"/>
      <c r="Y13" s="62">
        <f>+COUNTA(L13:R13)</f>
        <v>0</v>
      </c>
      <c r="Z13" s="63">
        <f t="shared" ca="1" si="0"/>
        <v>3</v>
      </c>
      <c r="AA13" s="62" t="str">
        <f ca="1">IF(Z13&gt;Y13,"EP à prévoir","OUI")</f>
        <v>EP à prévoir</v>
      </c>
      <c r="AB13" s="61">
        <v>44286</v>
      </c>
      <c r="AC13" s="62"/>
      <c r="AD13" s="61"/>
      <c r="AE13" s="61"/>
      <c r="AF13" s="59"/>
      <c r="AG13" s="59"/>
      <c r="AH13" s="65"/>
    </row>
    <row r="14" spans="2:34" s="3" customFormat="1" ht="19.5" customHeight="1">
      <c r="B14" s="56" t="s">
        <v>76</v>
      </c>
      <c r="C14" s="57">
        <v>42401</v>
      </c>
      <c r="D14" s="57">
        <v>24919</v>
      </c>
      <c r="E14" s="58">
        <f t="shared" ca="1" si="1"/>
        <v>5</v>
      </c>
      <c r="F14" s="59" t="s">
        <v>0</v>
      </c>
      <c r="G14" s="60" t="s">
        <v>8</v>
      </c>
      <c r="H14" s="59" t="s">
        <v>5</v>
      </c>
      <c r="I14" s="59" t="s">
        <v>1</v>
      </c>
      <c r="J14" s="59">
        <v>0.6</v>
      </c>
      <c r="K14" s="59" t="s">
        <v>19</v>
      </c>
      <c r="L14" s="61"/>
      <c r="M14" s="61"/>
      <c r="N14" s="61">
        <v>43069</v>
      </c>
      <c r="O14" s="61"/>
      <c r="P14" s="61">
        <v>43819</v>
      </c>
      <c r="Q14" s="61"/>
      <c r="R14" s="61"/>
      <c r="S14" s="59"/>
      <c r="T14" s="59"/>
      <c r="U14" s="59"/>
      <c r="V14" s="59"/>
      <c r="W14" s="59"/>
      <c r="X14" s="59"/>
      <c r="Y14" s="62">
        <f>+COUNTA(L14:R14)</f>
        <v>2</v>
      </c>
      <c r="Z14" s="63">
        <f t="shared" ca="1" si="0"/>
        <v>2</v>
      </c>
      <c r="AA14" s="62" t="str">
        <f ca="1">IF(Z14&gt;Y14,"EP à prévoir","OUI")</f>
        <v>OUI</v>
      </c>
      <c r="AB14" s="61">
        <v>44561</v>
      </c>
      <c r="AC14" s="62"/>
      <c r="AD14" s="61"/>
      <c r="AE14" s="61"/>
      <c r="AF14" s="59"/>
      <c r="AG14" s="59"/>
      <c r="AH14" s="65"/>
    </row>
    <row r="15" spans="2:34" s="3" customFormat="1" ht="20.100000000000001" customHeight="1">
      <c r="B15" s="56" t="s">
        <v>77</v>
      </c>
      <c r="C15" s="57">
        <v>41456</v>
      </c>
      <c r="D15" s="57">
        <v>23218</v>
      </c>
      <c r="E15" s="58">
        <f t="shared" ca="1" si="1"/>
        <v>7</v>
      </c>
      <c r="F15" s="59" t="s">
        <v>0</v>
      </c>
      <c r="G15" s="60" t="s">
        <v>36</v>
      </c>
      <c r="H15" s="59" t="s">
        <v>37</v>
      </c>
      <c r="I15" s="59" t="s">
        <v>1</v>
      </c>
      <c r="J15" s="59">
        <v>1</v>
      </c>
      <c r="K15" s="59" t="s">
        <v>19</v>
      </c>
      <c r="L15" s="61">
        <v>42046</v>
      </c>
      <c r="M15" s="61"/>
      <c r="N15" s="61">
        <v>43067</v>
      </c>
      <c r="O15" s="61"/>
      <c r="P15" s="61"/>
      <c r="Q15" s="61"/>
      <c r="R15" s="61"/>
      <c r="S15" s="59"/>
      <c r="T15" s="59"/>
      <c r="U15" s="59"/>
      <c r="V15" s="59"/>
      <c r="W15" s="59"/>
      <c r="X15" s="59"/>
      <c r="Y15" s="62">
        <f>+COUNTA(L15:R15)</f>
        <v>2</v>
      </c>
      <c r="Z15" s="63">
        <f t="shared" ca="1" si="0"/>
        <v>3</v>
      </c>
      <c r="AA15" s="62" t="str">
        <f ca="1">IF(Z15&gt;Y15,"EP à prévoir","OUI")</f>
        <v>EP à prévoir</v>
      </c>
      <c r="AB15" s="61">
        <v>44286</v>
      </c>
      <c r="AC15" s="62"/>
      <c r="AD15" s="61"/>
      <c r="AE15" s="61"/>
      <c r="AF15" s="59"/>
      <c r="AG15" s="59"/>
      <c r="AH15" s="65"/>
    </row>
    <row r="16" spans="2:34" s="3" customFormat="1" ht="20.100000000000001" customHeight="1">
      <c r="B16" s="56" t="s">
        <v>78</v>
      </c>
      <c r="C16" s="57">
        <v>40191</v>
      </c>
      <c r="D16" s="57">
        <v>30207</v>
      </c>
      <c r="E16" s="58">
        <f t="shared" ca="1" si="1"/>
        <v>11</v>
      </c>
      <c r="F16" s="59" t="s">
        <v>24</v>
      </c>
      <c r="G16" s="60" t="s">
        <v>16</v>
      </c>
      <c r="H16" s="59" t="s">
        <v>17</v>
      </c>
      <c r="I16" s="59" t="s">
        <v>15</v>
      </c>
      <c r="J16" s="59">
        <v>1</v>
      </c>
      <c r="K16" s="59" t="s">
        <v>19</v>
      </c>
      <c r="L16" s="61"/>
      <c r="M16" s="61"/>
      <c r="N16" s="61"/>
      <c r="O16" s="61"/>
      <c r="P16" s="61"/>
      <c r="Q16" s="61"/>
      <c r="R16" s="61"/>
      <c r="S16" s="59"/>
      <c r="T16" s="59"/>
      <c r="U16" s="59"/>
      <c r="V16" s="59"/>
      <c r="W16" s="59"/>
      <c r="X16" s="59"/>
      <c r="Y16" s="62">
        <f>+COUNTA(L16:R16)</f>
        <v>0</v>
      </c>
      <c r="Z16" s="63">
        <f t="shared" ca="1" si="0"/>
        <v>3</v>
      </c>
      <c r="AA16" s="62" t="str">
        <f ca="1">IF(Z16&gt;Y16,"EP à prévoir","OUI")</f>
        <v>EP à prévoir</v>
      </c>
      <c r="AB16" s="61">
        <v>44286</v>
      </c>
      <c r="AC16" s="62"/>
      <c r="AD16" s="61"/>
      <c r="AE16" s="61"/>
      <c r="AF16" s="59"/>
      <c r="AG16" s="59"/>
      <c r="AH16" s="65"/>
    </row>
    <row r="17" spans="1:197" s="4" customFormat="1" ht="20.100000000000001" customHeight="1">
      <c r="B17" s="56" t="s">
        <v>79</v>
      </c>
      <c r="C17" s="67">
        <v>43922</v>
      </c>
      <c r="D17" s="67">
        <v>26274</v>
      </c>
      <c r="E17" s="58">
        <f t="shared" ca="1" si="1"/>
        <v>1</v>
      </c>
      <c r="F17" s="68" t="s">
        <v>26</v>
      </c>
      <c r="G17" s="69" t="s">
        <v>41</v>
      </c>
      <c r="H17" s="68" t="s">
        <v>5</v>
      </c>
      <c r="I17" s="68" t="s">
        <v>1</v>
      </c>
      <c r="J17" s="68">
        <v>1</v>
      </c>
      <c r="K17" s="68" t="s">
        <v>19</v>
      </c>
      <c r="L17" s="61"/>
      <c r="M17" s="61"/>
      <c r="N17" s="61"/>
      <c r="O17" s="61"/>
      <c r="P17" s="61"/>
      <c r="Q17" s="61"/>
      <c r="R17" s="61">
        <v>44200</v>
      </c>
      <c r="S17" s="68"/>
      <c r="T17" s="68"/>
      <c r="U17" s="68"/>
      <c r="V17" s="68"/>
      <c r="W17" s="68"/>
      <c r="X17" s="68"/>
      <c r="Y17" s="62">
        <f>+COUNTA(L17:R17)</f>
        <v>1</v>
      </c>
      <c r="Z17" s="63">
        <f t="shared" ca="1" si="0"/>
        <v>0</v>
      </c>
      <c r="AA17" s="62" t="str">
        <f ca="1">IF(Z17&gt;Y17,"EP à prévoir","OUI")</f>
        <v>OUI</v>
      </c>
      <c r="AB17" s="61"/>
      <c r="AC17" s="62"/>
      <c r="AD17" s="61">
        <f t="shared" si="3"/>
        <v>44991</v>
      </c>
      <c r="AE17" s="61">
        <f t="shared" si="2"/>
        <v>45389</v>
      </c>
      <c r="AF17" s="68"/>
      <c r="AG17" s="68"/>
      <c r="AH17" s="70"/>
    </row>
    <row r="18" spans="1:197" s="3" customFormat="1" ht="20.100000000000001" customHeight="1">
      <c r="B18" s="56" t="s">
        <v>80</v>
      </c>
      <c r="C18" s="57">
        <v>42491</v>
      </c>
      <c r="D18" s="57">
        <v>33284</v>
      </c>
      <c r="E18" s="58">
        <f t="shared" ca="1" si="1"/>
        <v>5</v>
      </c>
      <c r="F18" s="59" t="s">
        <v>3</v>
      </c>
      <c r="G18" s="60" t="s">
        <v>16</v>
      </c>
      <c r="H18" s="59" t="s">
        <v>17</v>
      </c>
      <c r="I18" s="59" t="s">
        <v>15</v>
      </c>
      <c r="J18" s="59">
        <v>1</v>
      </c>
      <c r="K18" s="59" t="s">
        <v>19</v>
      </c>
      <c r="L18" s="61"/>
      <c r="M18" s="61"/>
      <c r="N18" s="61"/>
      <c r="O18" s="61"/>
      <c r="P18" s="61">
        <v>43761</v>
      </c>
      <c r="Q18" s="61"/>
      <c r="R18" s="61"/>
      <c r="S18" s="60"/>
      <c r="T18" s="60"/>
      <c r="U18" s="60"/>
      <c r="V18" s="60"/>
      <c r="W18" s="60"/>
      <c r="X18" s="60"/>
      <c r="Y18" s="62">
        <f>+COUNTA(L18:R18)</f>
        <v>1</v>
      </c>
      <c r="Z18" s="63">
        <f t="shared" ca="1" si="0"/>
        <v>2</v>
      </c>
      <c r="AA18" s="62" t="str">
        <f ca="1">IF(Z18&gt;Y18,"EP à prévoir","OUI")</f>
        <v>EP à prévoir</v>
      </c>
      <c r="AB18" s="61">
        <v>44347</v>
      </c>
      <c r="AC18" s="62"/>
      <c r="AD18" s="61"/>
      <c r="AE18" s="61"/>
      <c r="AF18" s="59"/>
      <c r="AG18" s="59"/>
      <c r="AH18" s="65"/>
    </row>
    <row r="19" spans="1:197" s="3" customFormat="1" ht="20.100000000000001" customHeight="1">
      <c r="B19" s="56" t="s">
        <v>81</v>
      </c>
      <c r="C19" s="57">
        <v>42979</v>
      </c>
      <c r="D19" s="57">
        <v>33987</v>
      </c>
      <c r="E19" s="58">
        <f t="shared" ca="1" si="1"/>
        <v>3</v>
      </c>
      <c r="F19" s="59" t="s">
        <v>0</v>
      </c>
      <c r="G19" s="60" t="s">
        <v>36</v>
      </c>
      <c r="H19" s="59" t="s">
        <v>5</v>
      </c>
      <c r="I19" s="59" t="s">
        <v>1</v>
      </c>
      <c r="J19" s="59">
        <v>1</v>
      </c>
      <c r="K19" s="59" t="s">
        <v>19</v>
      </c>
      <c r="L19" s="61"/>
      <c r="M19" s="61"/>
      <c r="N19" s="61">
        <v>43068</v>
      </c>
      <c r="O19" s="61"/>
      <c r="P19" s="61">
        <v>43788</v>
      </c>
      <c r="Q19" s="61"/>
      <c r="R19" s="61"/>
      <c r="S19" s="59"/>
      <c r="T19" s="59"/>
      <c r="U19" s="59"/>
      <c r="V19" s="59"/>
      <c r="W19" s="59"/>
      <c r="X19" s="59"/>
      <c r="Y19" s="62">
        <f>+COUNTA(L19:R19)</f>
        <v>2</v>
      </c>
      <c r="Z19" s="63">
        <f t="shared" ca="1" si="0"/>
        <v>1</v>
      </c>
      <c r="AA19" s="62" t="str">
        <f ca="1">IF(Z19&gt;Y19,"EP à prévoir","OUI")</f>
        <v>OUI</v>
      </c>
      <c r="AB19" s="61">
        <f>DATE(YEAR(P19)+2,MONTH(P19),DAY(P19))</f>
        <v>44519</v>
      </c>
      <c r="AC19" s="62"/>
      <c r="AD19" s="61"/>
      <c r="AE19" s="61"/>
      <c r="AF19" s="59"/>
      <c r="AG19" s="59"/>
      <c r="AH19" s="65"/>
    </row>
    <row r="20" spans="1:197" s="4" customFormat="1" ht="20.100000000000001" customHeight="1">
      <c r="B20" s="56" t="s">
        <v>82</v>
      </c>
      <c r="C20" s="67">
        <v>40275</v>
      </c>
      <c r="D20" s="67">
        <v>22814</v>
      </c>
      <c r="E20" s="58">
        <f t="shared" ca="1" si="1"/>
        <v>11</v>
      </c>
      <c r="F20" s="68" t="s">
        <v>2</v>
      </c>
      <c r="G20" s="69" t="s">
        <v>59</v>
      </c>
      <c r="H20" s="68"/>
      <c r="I20" s="68" t="s">
        <v>7</v>
      </c>
      <c r="J20" s="68">
        <v>1</v>
      </c>
      <c r="K20" s="68" t="s">
        <v>19</v>
      </c>
      <c r="L20" s="61"/>
      <c r="M20" s="61"/>
      <c r="N20" s="61"/>
      <c r="O20" s="61">
        <v>43264</v>
      </c>
      <c r="P20" s="61"/>
      <c r="Q20" s="61">
        <v>44176</v>
      </c>
      <c r="R20" s="61"/>
      <c r="S20" s="59"/>
      <c r="T20" s="59"/>
      <c r="U20" s="59"/>
      <c r="V20" s="59"/>
      <c r="W20" s="59"/>
      <c r="X20" s="59"/>
      <c r="Y20" s="62">
        <f>+COUNTA(L20:R20)</f>
        <v>2</v>
      </c>
      <c r="Z20" s="63">
        <f t="shared" ca="1" si="0"/>
        <v>3</v>
      </c>
      <c r="AA20" s="62" t="str">
        <f ca="1">IF(Z20&gt;Y20,"EP à prévoir","OUI")</f>
        <v>EP à prévoir</v>
      </c>
      <c r="AB20" s="61">
        <v>44561</v>
      </c>
      <c r="AC20" s="62"/>
      <c r="AD20" s="61"/>
      <c r="AE20" s="61"/>
      <c r="AF20" s="68"/>
      <c r="AG20" s="68"/>
      <c r="AH20" s="70"/>
    </row>
    <row r="21" spans="1:197" s="3" customFormat="1" ht="20.100000000000001" customHeight="1">
      <c r="B21" s="56" t="s">
        <v>83</v>
      </c>
      <c r="C21" s="57">
        <v>40190</v>
      </c>
      <c r="D21" s="57">
        <v>25032</v>
      </c>
      <c r="E21" s="58">
        <f t="shared" ca="1" si="1"/>
        <v>11</v>
      </c>
      <c r="F21" s="59" t="s">
        <v>22</v>
      </c>
      <c r="G21" s="60" t="s">
        <v>4</v>
      </c>
      <c r="H21" s="59" t="s">
        <v>5</v>
      </c>
      <c r="I21" s="59" t="s">
        <v>1</v>
      </c>
      <c r="J21" s="59">
        <v>1</v>
      </c>
      <c r="K21" s="59" t="s">
        <v>19</v>
      </c>
      <c r="L21" s="61"/>
      <c r="M21" s="61"/>
      <c r="N21" s="61"/>
      <c r="O21" s="61">
        <v>43204</v>
      </c>
      <c r="P21" s="61">
        <v>43789</v>
      </c>
      <c r="Q21" s="61"/>
      <c r="R21" s="61"/>
      <c r="S21" s="59"/>
      <c r="T21" s="59"/>
      <c r="U21" s="59"/>
      <c r="V21" s="59"/>
      <c r="W21" s="59"/>
      <c r="X21" s="59"/>
      <c r="Y21" s="62">
        <f>+COUNTA(L21:R21)</f>
        <v>2</v>
      </c>
      <c r="Z21" s="63">
        <f t="shared" ca="1" si="0"/>
        <v>3</v>
      </c>
      <c r="AA21" s="62" t="str">
        <f ca="1">IF(Z21&gt;Y21,"EP à prévoir","OUI")</f>
        <v>EP à prévoir</v>
      </c>
      <c r="AB21" s="61">
        <v>44530</v>
      </c>
      <c r="AC21" s="62"/>
      <c r="AD21" s="61"/>
      <c r="AE21" s="61"/>
      <c r="AF21" s="59"/>
      <c r="AG21" s="59"/>
      <c r="AH21" s="65"/>
    </row>
    <row r="22" spans="1:197" s="3" customFormat="1" ht="20.100000000000001" customHeight="1">
      <c r="B22" s="56" t="s">
        <v>84</v>
      </c>
      <c r="C22" s="57">
        <v>40575</v>
      </c>
      <c r="D22" s="57">
        <v>28269</v>
      </c>
      <c r="E22" s="58">
        <f t="shared" ca="1" si="1"/>
        <v>10</v>
      </c>
      <c r="F22" s="59" t="s">
        <v>12</v>
      </c>
      <c r="G22" s="60" t="s">
        <v>43</v>
      </c>
      <c r="H22" s="59" t="s">
        <v>33</v>
      </c>
      <c r="I22" s="59" t="s">
        <v>15</v>
      </c>
      <c r="J22" s="59">
        <v>1</v>
      </c>
      <c r="K22" s="59" t="s">
        <v>19</v>
      </c>
      <c r="L22" s="61"/>
      <c r="M22" s="61"/>
      <c r="N22" s="61"/>
      <c r="O22" s="61"/>
      <c r="P22" s="61"/>
      <c r="Q22" s="61">
        <v>44171</v>
      </c>
      <c r="R22" s="61"/>
      <c r="S22" s="59"/>
      <c r="T22" s="59"/>
      <c r="U22" s="59"/>
      <c r="V22" s="59"/>
      <c r="W22" s="59"/>
      <c r="X22" s="59"/>
      <c r="Y22" s="62">
        <f>+COUNTA(L22:R22)</f>
        <v>1</v>
      </c>
      <c r="Z22" s="63">
        <f t="shared" ca="1" si="0"/>
        <v>3</v>
      </c>
      <c r="AA22" s="62" t="str">
        <f ca="1">IF(Z22&gt;Y22,"EP à prévoir","OUI")</f>
        <v>EP à prévoir</v>
      </c>
      <c r="AB22" s="61">
        <v>44561</v>
      </c>
      <c r="AC22" s="62"/>
      <c r="AD22" s="61"/>
      <c r="AE22" s="61"/>
      <c r="AF22" s="59"/>
      <c r="AG22" s="59"/>
      <c r="AH22" s="65"/>
    </row>
    <row r="23" spans="1:197" s="5" customFormat="1" ht="20.100000000000001" customHeight="1">
      <c r="A23" s="87"/>
      <c r="B23" s="56" t="s">
        <v>85</v>
      </c>
      <c r="C23" s="67">
        <v>40878</v>
      </c>
      <c r="D23" s="71">
        <v>31112</v>
      </c>
      <c r="E23" s="58">
        <f t="shared" ca="1" si="1"/>
        <v>9</v>
      </c>
      <c r="F23" s="71" t="s">
        <v>25</v>
      </c>
      <c r="G23" s="72" t="s">
        <v>16</v>
      </c>
      <c r="H23" s="71" t="s">
        <v>17</v>
      </c>
      <c r="I23" s="71" t="s">
        <v>15</v>
      </c>
      <c r="J23" s="71">
        <v>1</v>
      </c>
      <c r="K23" s="71" t="s">
        <v>19</v>
      </c>
      <c r="L23" s="61"/>
      <c r="M23" s="61"/>
      <c r="N23" s="61">
        <v>43084</v>
      </c>
      <c r="O23" s="61"/>
      <c r="P23" s="61">
        <v>43642</v>
      </c>
      <c r="Q23" s="61"/>
      <c r="R23" s="61"/>
      <c r="S23" s="59"/>
      <c r="T23" s="59"/>
      <c r="U23" s="59"/>
      <c r="V23" s="59"/>
      <c r="W23" s="59"/>
      <c r="X23" s="59"/>
      <c r="Y23" s="62">
        <f>+COUNTA(L23:R23)</f>
        <v>2</v>
      </c>
      <c r="Z23" s="63">
        <f t="shared" ca="1" si="0"/>
        <v>3</v>
      </c>
      <c r="AA23" s="62" t="str">
        <f ca="1">IF(Z23&gt;Y23,"EP à prévoir","OUI")</f>
        <v>EP à prévoir</v>
      </c>
      <c r="AB23" s="61">
        <v>44377</v>
      </c>
      <c r="AC23" s="62"/>
      <c r="AD23" s="61"/>
      <c r="AE23" s="61"/>
      <c r="AF23" s="71"/>
      <c r="AG23" s="71"/>
      <c r="AH23" s="73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</row>
    <row r="24" spans="1:197" s="3" customFormat="1" ht="20.100000000000001" customHeight="1">
      <c r="B24" s="56" t="s">
        <v>86</v>
      </c>
      <c r="C24" s="57">
        <v>40360</v>
      </c>
      <c r="D24" s="57">
        <v>24100</v>
      </c>
      <c r="E24" s="58">
        <f t="shared" ca="1" si="1"/>
        <v>10</v>
      </c>
      <c r="F24" s="59" t="s">
        <v>23</v>
      </c>
      <c r="G24" s="60" t="s">
        <v>4</v>
      </c>
      <c r="H24" s="59" t="s">
        <v>5</v>
      </c>
      <c r="I24" s="59" t="s">
        <v>1</v>
      </c>
      <c r="J24" s="59">
        <v>1</v>
      </c>
      <c r="K24" s="59" t="s">
        <v>19</v>
      </c>
      <c r="L24" s="61"/>
      <c r="M24" s="61"/>
      <c r="N24" s="61"/>
      <c r="O24" s="61"/>
      <c r="P24" s="61">
        <v>43525</v>
      </c>
      <c r="Q24" s="61"/>
      <c r="R24" s="61"/>
      <c r="S24" s="59"/>
      <c r="T24" s="59"/>
      <c r="U24" s="59"/>
      <c r="V24" s="59"/>
      <c r="W24" s="59"/>
      <c r="X24" s="59"/>
      <c r="Y24" s="62">
        <f>+COUNTA(L24:R24)</f>
        <v>1</v>
      </c>
      <c r="Z24" s="63">
        <f t="shared" ca="1" si="0"/>
        <v>3</v>
      </c>
      <c r="AA24" s="62" t="str">
        <f ca="1">IF(Z24&gt;Y24,"EP à prévoir","OUI")</f>
        <v>EP à prévoir</v>
      </c>
      <c r="AB24" s="61">
        <v>44286</v>
      </c>
      <c r="AC24" s="62"/>
      <c r="AD24" s="61"/>
      <c r="AE24" s="61"/>
      <c r="AF24" s="59"/>
      <c r="AG24" s="59"/>
      <c r="AH24" s="65"/>
    </row>
    <row r="25" spans="1:197" s="3" customFormat="1" ht="20.100000000000001" customHeight="1">
      <c r="B25" s="56" t="s">
        <v>87</v>
      </c>
      <c r="C25" s="57">
        <v>37930</v>
      </c>
      <c r="D25" s="57">
        <v>27892</v>
      </c>
      <c r="E25" s="58">
        <f t="shared" ca="1" si="1"/>
        <v>17</v>
      </c>
      <c r="F25" s="59" t="s">
        <v>6</v>
      </c>
      <c r="G25" s="60" t="s">
        <v>20</v>
      </c>
      <c r="H25" s="59" t="s">
        <v>21</v>
      </c>
      <c r="I25" s="59" t="s">
        <v>15</v>
      </c>
      <c r="J25" s="59">
        <v>1</v>
      </c>
      <c r="K25" s="59" t="s">
        <v>19</v>
      </c>
      <c r="L25" s="61"/>
      <c r="M25" s="61"/>
      <c r="N25" s="61"/>
      <c r="O25" s="61"/>
      <c r="P25" s="61"/>
      <c r="Q25" s="61"/>
      <c r="R25" s="61"/>
      <c r="S25" s="59"/>
      <c r="T25" s="59"/>
      <c r="U25" s="59"/>
      <c r="V25" s="59"/>
      <c r="W25" s="59"/>
      <c r="X25" s="59"/>
      <c r="Y25" s="62">
        <f>+COUNTA(L25:R25)</f>
        <v>0</v>
      </c>
      <c r="Z25" s="63">
        <f t="shared" ca="1" si="0"/>
        <v>3</v>
      </c>
      <c r="AA25" s="62" t="str">
        <f ca="1">IF(Z25&gt;Y25,"EP à prévoir","OUI")</f>
        <v>EP à prévoir</v>
      </c>
      <c r="AB25" s="61">
        <v>44286</v>
      </c>
      <c r="AC25" s="62"/>
      <c r="AD25" s="61"/>
      <c r="AE25" s="61"/>
      <c r="AF25" s="59"/>
      <c r="AG25" s="59"/>
      <c r="AH25" s="65"/>
    </row>
    <row r="26" spans="1:197" s="3" customFormat="1" ht="20.100000000000001" customHeight="1">
      <c r="B26" s="56" t="s">
        <v>88</v>
      </c>
      <c r="C26" s="57">
        <v>38117</v>
      </c>
      <c r="D26" s="57">
        <v>29903</v>
      </c>
      <c r="E26" s="58">
        <f t="shared" ca="1" si="1"/>
        <v>17</v>
      </c>
      <c r="F26" s="59" t="s">
        <v>22</v>
      </c>
      <c r="G26" s="60" t="s">
        <v>16</v>
      </c>
      <c r="H26" s="59" t="s">
        <v>17</v>
      </c>
      <c r="I26" s="59" t="s">
        <v>15</v>
      </c>
      <c r="J26" s="59">
        <v>1</v>
      </c>
      <c r="K26" s="59" t="s">
        <v>19</v>
      </c>
      <c r="L26" s="61"/>
      <c r="M26" s="61"/>
      <c r="N26" s="61"/>
      <c r="O26" s="61">
        <v>43174</v>
      </c>
      <c r="P26" s="61">
        <v>43771</v>
      </c>
      <c r="Q26" s="61"/>
      <c r="R26" s="61"/>
      <c r="S26" s="59"/>
      <c r="T26" s="59"/>
      <c r="U26" s="59"/>
      <c r="V26" s="59"/>
      <c r="W26" s="59"/>
      <c r="X26" s="59"/>
      <c r="Y26" s="62">
        <f>+COUNTA(L26:R26)</f>
        <v>2</v>
      </c>
      <c r="Z26" s="63">
        <f t="shared" ca="1" si="0"/>
        <v>3</v>
      </c>
      <c r="AA26" s="62" t="str">
        <f ca="1">IF(Z26&gt;Y26,"EP à prévoir","OUI")</f>
        <v>EP à prévoir</v>
      </c>
      <c r="AB26" s="61">
        <v>44530</v>
      </c>
      <c r="AC26" s="62"/>
      <c r="AD26" s="61"/>
      <c r="AE26" s="61"/>
      <c r="AF26" s="59"/>
      <c r="AG26" s="59"/>
      <c r="AH26" s="65"/>
    </row>
    <row r="27" spans="1:197" s="3" customFormat="1" ht="20.100000000000001" customHeight="1">
      <c r="B27" s="56" t="s">
        <v>89</v>
      </c>
      <c r="C27" s="57">
        <v>38612</v>
      </c>
      <c r="D27" s="57">
        <v>28102</v>
      </c>
      <c r="E27" s="58">
        <f t="shared" ca="1" si="1"/>
        <v>15</v>
      </c>
      <c r="F27" s="59" t="s">
        <v>12</v>
      </c>
      <c r="G27" s="60" t="s">
        <v>43</v>
      </c>
      <c r="H27" s="59" t="s">
        <v>33</v>
      </c>
      <c r="I27" s="59" t="s">
        <v>15</v>
      </c>
      <c r="J27" s="59">
        <v>1</v>
      </c>
      <c r="K27" s="59" t="s">
        <v>19</v>
      </c>
      <c r="L27" s="61"/>
      <c r="M27" s="61"/>
      <c r="N27" s="61"/>
      <c r="O27" s="61"/>
      <c r="P27" s="61"/>
      <c r="Q27" s="61"/>
      <c r="R27" s="61"/>
      <c r="S27" s="59"/>
      <c r="T27" s="59"/>
      <c r="U27" s="59"/>
      <c r="V27" s="59"/>
      <c r="W27" s="59"/>
      <c r="X27" s="59"/>
      <c r="Y27" s="62">
        <f>+COUNTA(L27:R27)</f>
        <v>0</v>
      </c>
      <c r="Z27" s="63">
        <f t="shared" ca="1" si="0"/>
        <v>3</v>
      </c>
      <c r="AA27" s="62" t="str">
        <f ca="1">IF(Z27&gt;Y27,"EP à prévoir","OUI")</f>
        <v>EP à prévoir</v>
      </c>
      <c r="AB27" s="61">
        <v>44286</v>
      </c>
      <c r="AC27" s="62"/>
      <c r="AD27" s="61"/>
      <c r="AE27" s="61"/>
      <c r="AF27" s="59"/>
      <c r="AG27" s="59"/>
      <c r="AH27" s="65"/>
    </row>
    <row r="28" spans="1:197" s="3" customFormat="1" ht="20.100000000000001" customHeight="1">
      <c r="B28" s="56" t="s">
        <v>90</v>
      </c>
      <c r="C28" s="57">
        <v>36710</v>
      </c>
      <c r="D28" s="57">
        <v>26413</v>
      </c>
      <c r="E28" s="58">
        <f t="shared" ca="1" si="1"/>
        <v>20</v>
      </c>
      <c r="F28" s="59" t="s">
        <v>3</v>
      </c>
      <c r="G28" s="60" t="s">
        <v>16</v>
      </c>
      <c r="H28" s="59" t="s">
        <v>17</v>
      </c>
      <c r="I28" s="59" t="s">
        <v>15</v>
      </c>
      <c r="J28" s="59">
        <v>1</v>
      </c>
      <c r="K28" s="59" t="s">
        <v>19</v>
      </c>
      <c r="L28" s="61"/>
      <c r="M28" s="61"/>
      <c r="N28" s="61"/>
      <c r="O28" s="61"/>
      <c r="P28" s="61">
        <v>43775</v>
      </c>
      <c r="Q28" s="61"/>
      <c r="R28" s="61"/>
      <c r="S28" s="59"/>
      <c r="T28" s="59"/>
      <c r="U28" s="59"/>
      <c r="V28" s="59"/>
      <c r="W28" s="59"/>
      <c r="X28" s="59"/>
      <c r="Y28" s="62">
        <f>+COUNTA(L28:R28)</f>
        <v>1</v>
      </c>
      <c r="Z28" s="63">
        <f t="shared" ca="1" si="0"/>
        <v>3</v>
      </c>
      <c r="AA28" s="62" t="str">
        <f ca="1">IF(Z28&gt;Y28,"EP à prévoir","OUI")</f>
        <v>EP à prévoir</v>
      </c>
      <c r="AB28" s="61">
        <v>44530</v>
      </c>
      <c r="AC28" s="74"/>
      <c r="AD28" s="61"/>
      <c r="AE28" s="61"/>
      <c r="AF28" s="59"/>
      <c r="AG28" s="59"/>
      <c r="AH28" s="65"/>
    </row>
    <row r="29" spans="1:197" s="3" customFormat="1" ht="20.100000000000001" customHeight="1">
      <c r="B29" s="56" t="s">
        <v>91</v>
      </c>
      <c r="C29" s="57">
        <v>44027</v>
      </c>
      <c r="D29" s="57">
        <v>35360</v>
      </c>
      <c r="E29" s="58">
        <f t="shared" ca="1" si="1"/>
        <v>0</v>
      </c>
      <c r="F29" s="59" t="s">
        <v>25</v>
      </c>
      <c r="G29" s="60" t="s">
        <v>16</v>
      </c>
      <c r="H29" s="59" t="s">
        <v>17</v>
      </c>
      <c r="I29" s="59" t="s">
        <v>15</v>
      </c>
      <c r="J29" s="59">
        <v>1</v>
      </c>
      <c r="K29" s="59" t="s">
        <v>19</v>
      </c>
      <c r="L29" s="61"/>
      <c r="M29" s="61"/>
      <c r="N29" s="61"/>
      <c r="O29" s="61"/>
      <c r="P29" s="61"/>
      <c r="Q29" s="61"/>
      <c r="R29" s="61"/>
      <c r="S29" s="59"/>
      <c r="T29" s="59"/>
      <c r="U29" s="59"/>
      <c r="V29" s="59"/>
      <c r="W29" s="59"/>
      <c r="X29" s="59"/>
      <c r="Y29" s="62">
        <f>+COUNTA(L29:R29)</f>
        <v>0</v>
      </c>
      <c r="Z29" s="63">
        <f t="shared" ca="1" si="0"/>
        <v>0</v>
      </c>
      <c r="AA29" s="62" t="str">
        <f ca="1">IF(Z29&gt;Y29,"EP à prévoir","OUI")</f>
        <v>OUI</v>
      </c>
      <c r="AB29" s="61"/>
      <c r="AC29" s="61">
        <f>DATE(YEAR(C29)+2,MONTH(C29),DAY(C29))</f>
        <v>44757</v>
      </c>
      <c r="AD29" s="61"/>
      <c r="AE29" s="61"/>
      <c r="AF29" s="59"/>
      <c r="AG29" s="59"/>
      <c r="AH29" s="65"/>
    </row>
    <row r="30" spans="1:197" s="3" customFormat="1" ht="20.100000000000001" customHeight="1">
      <c r="B30" s="56" t="s">
        <v>92</v>
      </c>
      <c r="C30" s="57">
        <v>43952</v>
      </c>
      <c r="D30" s="57">
        <v>29920</v>
      </c>
      <c r="E30" s="58">
        <f t="shared" ca="1" si="1"/>
        <v>1</v>
      </c>
      <c r="F30" s="59" t="s">
        <v>0</v>
      </c>
      <c r="G30" s="60" t="s">
        <v>36</v>
      </c>
      <c r="H30" s="59" t="s">
        <v>5</v>
      </c>
      <c r="I30" s="59" t="s">
        <v>1</v>
      </c>
      <c r="J30" s="59">
        <v>1</v>
      </c>
      <c r="K30" s="59" t="s">
        <v>19</v>
      </c>
      <c r="L30" s="61"/>
      <c r="M30" s="61"/>
      <c r="N30" s="61"/>
      <c r="O30" s="61"/>
      <c r="P30" s="61"/>
      <c r="Q30" s="61"/>
      <c r="R30" s="61"/>
      <c r="S30" s="59"/>
      <c r="T30" s="59"/>
      <c r="U30" s="59"/>
      <c r="V30" s="59"/>
      <c r="W30" s="59"/>
      <c r="X30" s="59"/>
      <c r="Y30" s="62">
        <f>+COUNTA(L30:R30)</f>
        <v>0</v>
      </c>
      <c r="Z30" s="63">
        <f t="shared" ca="1" si="0"/>
        <v>0</v>
      </c>
      <c r="AA30" s="62" t="str">
        <f ca="1">IF(Z30&gt;Y30,"EP à prévoir","OUI")</f>
        <v>OUI</v>
      </c>
      <c r="AB30" s="61"/>
      <c r="AC30" s="61">
        <f>DATE(YEAR(C30)+2,MONTH(C30),DAY(C30))</f>
        <v>44682</v>
      </c>
      <c r="AD30" s="61"/>
      <c r="AE30" s="61"/>
      <c r="AF30" s="59"/>
      <c r="AG30" s="59"/>
      <c r="AH30" s="65"/>
    </row>
    <row r="31" spans="1:197" s="3" customFormat="1" ht="20.100000000000001" customHeight="1">
      <c r="B31" s="56" t="s">
        <v>93</v>
      </c>
      <c r="C31" s="57">
        <v>34759</v>
      </c>
      <c r="D31" s="57">
        <v>22113</v>
      </c>
      <c r="E31" s="58">
        <f t="shared" ca="1" si="1"/>
        <v>26</v>
      </c>
      <c r="F31" s="59" t="s">
        <v>0</v>
      </c>
      <c r="G31" s="60" t="s">
        <v>39</v>
      </c>
      <c r="H31" s="59" t="s">
        <v>30</v>
      </c>
      <c r="I31" s="59" t="s">
        <v>1</v>
      </c>
      <c r="J31" s="59">
        <v>1</v>
      </c>
      <c r="K31" s="59" t="s">
        <v>19</v>
      </c>
      <c r="L31" s="61"/>
      <c r="M31" s="61"/>
      <c r="N31" s="61"/>
      <c r="O31" s="61"/>
      <c r="P31" s="61">
        <v>43827</v>
      </c>
      <c r="Q31" s="61"/>
      <c r="R31" s="61"/>
      <c r="S31" s="59"/>
      <c r="T31" s="59"/>
      <c r="U31" s="59"/>
      <c r="V31" s="59"/>
      <c r="W31" s="59"/>
      <c r="X31" s="59"/>
      <c r="Y31" s="62">
        <f>+COUNTA(L31:R31)</f>
        <v>1</v>
      </c>
      <c r="Z31" s="63">
        <f t="shared" ca="1" si="0"/>
        <v>3</v>
      </c>
      <c r="AA31" s="62" t="str">
        <f ca="1">IF(Z31&gt;Y31,"EP à prévoir","OUI")</f>
        <v>EP à prévoir</v>
      </c>
      <c r="AB31" s="61">
        <v>44561</v>
      </c>
      <c r="AC31" s="62"/>
      <c r="AD31" s="61"/>
      <c r="AE31" s="61"/>
      <c r="AF31" s="59"/>
      <c r="AG31" s="59"/>
      <c r="AH31" s="65"/>
    </row>
    <row r="32" spans="1:197" s="3" customFormat="1" ht="20.100000000000001" customHeight="1">
      <c r="B32" s="56" t="s">
        <v>94</v>
      </c>
      <c r="C32" s="57">
        <v>39055</v>
      </c>
      <c r="D32" s="57">
        <v>30993</v>
      </c>
      <c r="E32" s="58">
        <f t="shared" ca="1" si="1"/>
        <v>14</v>
      </c>
      <c r="F32" s="59" t="s">
        <v>22</v>
      </c>
      <c r="G32" s="60" t="s">
        <v>16</v>
      </c>
      <c r="H32" s="59" t="s">
        <v>17</v>
      </c>
      <c r="I32" s="59" t="s">
        <v>15</v>
      </c>
      <c r="J32" s="59">
        <v>1</v>
      </c>
      <c r="K32" s="59" t="s">
        <v>19</v>
      </c>
      <c r="L32" s="61"/>
      <c r="M32" s="61"/>
      <c r="N32" s="61">
        <v>42889</v>
      </c>
      <c r="O32" s="61">
        <v>43189</v>
      </c>
      <c r="P32" s="61"/>
      <c r="Q32" s="61"/>
      <c r="R32" s="61"/>
      <c r="S32" s="59"/>
      <c r="T32" s="59"/>
      <c r="U32" s="59"/>
      <c r="V32" s="59"/>
      <c r="W32" s="59"/>
      <c r="X32" s="59"/>
      <c r="Y32" s="62">
        <f>+COUNTA(L32:R32)</f>
        <v>2</v>
      </c>
      <c r="Z32" s="63">
        <f t="shared" ca="1" si="0"/>
        <v>3</v>
      </c>
      <c r="AA32" s="62" t="str">
        <f ca="1">IF(Z32&gt;Y32,"EP à prévoir","OUI")</f>
        <v>EP à prévoir</v>
      </c>
      <c r="AB32" s="61">
        <v>44285</v>
      </c>
      <c r="AC32" s="62"/>
      <c r="AD32" s="61"/>
      <c r="AE32" s="61"/>
      <c r="AF32" s="59"/>
      <c r="AG32" s="59"/>
      <c r="AH32" s="65"/>
    </row>
    <row r="33" spans="2:34" s="3" customFormat="1" ht="20.100000000000001" customHeight="1">
      <c r="B33" s="56" t="s">
        <v>95</v>
      </c>
      <c r="C33" s="57">
        <v>40427</v>
      </c>
      <c r="D33" s="57">
        <v>30868</v>
      </c>
      <c r="E33" s="58">
        <f t="shared" ca="1" si="1"/>
        <v>10</v>
      </c>
      <c r="F33" s="59" t="s">
        <v>46</v>
      </c>
      <c r="G33" s="60" t="s">
        <v>16</v>
      </c>
      <c r="H33" s="59" t="s">
        <v>17</v>
      </c>
      <c r="I33" s="59" t="s">
        <v>15</v>
      </c>
      <c r="J33" s="59">
        <v>1</v>
      </c>
      <c r="K33" s="59" t="s">
        <v>19</v>
      </c>
      <c r="L33" s="61"/>
      <c r="M33" s="61"/>
      <c r="N33" s="61">
        <v>42872</v>
      </c>
      <c r="O33" s="61"/>
      <c r="P33" s="61">
        <v>43768</v>
      </c>
      <c r="Q33" s="61"/>
      <c r="R33" s="61"/>
      <c r="S33" s="59"/>
      <c r="T33" s="59"/>
      <c r="U33" s="59"/>
      <c r="V33" s="59"/>
      <c r="W33" s="59"/>
      <c r="X33" s="59"/>
      <c r="Y33" s="62">
        <f>+COUNTA(L33:R33)</f>
        <v>2</v>
      </c>
      <c r="Z33" s="63">
        <f t="shared" ca="1" si="0"/>
        <v>3</v>
      </c>
      <c r="AA33" s="62" t="str">
        <f ca="1">IF(Z33&gt;Y33,"EP à prévoir","OUI")</f>
        <v>EP à prévoir</v>
      </c>
      <c r="AB33" s="61">
        <v>44500</v>
      </c>
      <c r="AC33" s="74"/>
      <c r="AD33" s="61"/>
      <c r="AE33" s="61"/>
      <c r="AF33" s="59"/>
      <c r="AG33" s="59"/>
      <c r="AH33" s="65"/>
    </row>
    <row r="34" spans="2:34" s="3" customFormat="1" ht="20.100000000000001" customHeight="1">
      <c r="B34" s="56" t="s">
        <v>96</v>
      </c>
      <c r="C34" s="57">
        <v>41456</v>
      </c>
      <c r="D34" s="57">
        <v>25755</v>
      </c>
      <c r="E34" s="58">
        <f t="shared" ca="1" si="1"/>
        <v>7</v>
      </c>
      <c r="F34" s="59" t="s">
        <v>0</v>
      </c>
      <c r="G34" s="60" t="s">
        <v>36</v>
      </c>
      <c r="H34" s="59" t="s">
        <v>5</v>
      </c>
      <c r="I34" s="59" t="s">
        <v>1</v>
      </c>
      <c r="J34" s="59">
        <v>1</v>
      </c>
      <c r="K34" s="59" t="s">
        <v>19</v>
      </c>
      <c r="L34" s="61">
        <v>42059</v>
      </c>
      <c r="M34" s="61"/>
      <c r="N34" s="61"/>
      <c r="O34" s="61"/>
      <c r="P34" s="61"/>
      <c r="Q34" s="61"/>
      <c r="R34" s="61"/>
      <c r="S34" s="59"/>
      <c r="T34" s="59"/>
      <c r="U34" s="59"/>
      <c r="V34" s="59"/>
      <c r="W34" s="59"/>
      <c r="X34" s="59"/>
      <c r="Y34" s="62">
        <f>+COUNTA(L34:R34)</f>
        <v>1</v>
      </c>
      <c r="Z34" s="63">
        <f t="shared" ca="1" si="0"/>
        <v>3</v>
      </c>
      <c r="AA34" s="62" t="str">
        <f ca="1">IF(Z34&gt;Y34,"EP à prévoir","OUI")</f>
        <v>EP à prévoir</v>
      </c>
      <c r="AB34" s="61">
        <v>44286</v>
      </c>
      <c r="AC34" s="62"/>
      <c r="AD34" s="61"/>
      <c r="AE34" s="61"/>
      <c r="AF34" s="59"/>
      <c r="AG34" s="59"/>
      <c r="AH34" s="65"/>
    </row>
    <row r="35" spans="2:34" s="3" customFormat="1" ht="20.100000000000001" customHeight="1">
      <c r="B35" s="56" t="s">
        <v>97</v>
      </c>
      <c r="C35" s="57">
        <v>42739</v>
      </c>
      <c r="D35" s="57">
        <v>31781</v>
      </c>
      <c r="E35" s="58">
        <f t="shared" ca="1" si="1"/>
        <v>4</v>
      </c>
      <c r="F35" s="59" t="s">
        <v>12</v>
      </c>
      <c r="G35" s="60" t="s">
        <v>13</v>
      </c>
      <c r="H35" s="59" t="s">
        <v>14</v>
      </c>
      <c r="I35" s="59" t="s">
        <v>15</v>
      </c>
      <c r="J35" s="59">
        <v>1</v>
      </c>
      <c r="K35" s="59" t="s">
        <v>19</v>
      </c>
      <c r="L35" s="61"/>
      <c r="M35" s="61"/>
      <c r="N35" s="61"/>
      <c r="O35" s="61"/>
      <c r="P35" s="61"/>
      <c r="Q35" s="61"/>
      <c r="R35" s="61"/>
      <c r="S35" s="59"/>
      <c r="T35" s="59"/>
      <c r="U35" s="59"/>
      <c r="V35" s="59"/>
      <c r="W35" s="59"/>
      <c r="X35" s="59"/>
      <c r="Y35" s="62">
        <f>+COUNTA(L35:R35)</f>
        <v>0</v>
      </c>
      <c r="Z35" s="63">
        <f t="shared" ca="1" si="0"/>
        <v>2</v>
      </c>
      <c r="AA35" s="62" t="str">
        <f ca="1">IF(Z35&gt;Y35,"EP à prévoir","OUI")</f>
        <v>EP à prévoir</v>
      </c>
      <c r="AB35" s="61">
        <v>44316</v>
      </c>
      <c r="AC35" s="62"/>
      <c r="AD35" s="61"/>
      <c r="AE35" s="61"/>
      <c r="AF35" s="59"/>
      <c r="AG35" s="59"/>
      <c r="AH35" s="65"/>
    </row>
    <row r="36" spans="2:34" s="3" customFormat="1" ht="20.100000000000001" customHeight="1">
      <c r="B36" s="56" t="s">
        <v>98</v>
      </c>
      <c r="C36" s="57">
        <v>37151</v>
      </c>
      <c r="D36" s="57">
        <v>20733</v>
      </c>
      <c r="E36" s="58">
        <f t="shared" ca="1" si="1"/>
        <v>19</v>
      </c>
      <c r="F36" s="59" t="s">
        <v>12</v>
      </c>
      <c r="G36" s="60" t="s">
        <v>43</v>
      </c>
      <c r="H36" s="59" t="s">
        <v>33</v>
      </c>
      <c r="I36" s="59" t="s">
        <v>15</v>
      </c>
      <c r="J36" s="59">
        <v>1</v>
      </c>
      <c r="K36" s="59" t="s">
        <v>19</v>
      </c>
      <c r="L36" s="61"/>
      <c r="M36" s="61"/>
      <c r="N36" s="61"/>
      <c r="O36" s="61"/>
      <c r="P36" s="61"/>
      <c r="Q36" s="61"/>
      <c r="R36" s="61"/>
      <c r="S36" s="59"/>
      <c r="T36" s="59"/>
      <c r="U36" s="59"/>
      <c r="V36" s="59"/>
      <c r="W36" s="59"/>
      <c r="X36" s="59"/>
      <c r="Y36" s="62">
        <f>+COUNTA(L36:R36)</f>
        <v>0</v>
      </c>
      <c r="Z36" s="63">
        <f t="shared" ca="1" si="0"/>
        <v>3</v>
      </c>
      <c r="AA36" s="62" t="str">
        <f ca="1">IF(Z36&gt;Y36,"EP à prévoir","OUI")</f>
        <v>EP à prévoir</v>
      </c>
      <c r="AB36" s="61">
        <v>44286</v>
      </c>
      <c r="AC36" s="62"/>
      <c r="AD36" s="61"/>
      <c r="AE36" s="61"/>
      <c r="AF36" s="59"/>
      <c r="AG36" s="59"/>
      <c r="AH36" s="65"/>
    </row>
    <row r="37" spans="2:34" s="3" customFormat="1" ht="20.100000000000001" customHeight="1">
      <c r="B37" s="56" t="s">
        <v>99</v>
      </c>
      <c r="C37" s="57">
        <v>43558</v>
      </c>
      <c r="D37" s="57">
        <v>31922</v>
      </c>
      <c r="E37" s="58">
        <f t="shared" ca="1" si="1"/>
        <v>2</v>
      </c>
      <c r="F37" s="59" t="s">
        <v>2</v>
      </c>
      <c r="G37" s="60" t="s">
        <v>18</v>
      </c>
      <c r="H37" s="59" t="s">
        <v>17</v>
      </c>
      <c r="I37" s="59" t="s">
        <v>15</v>
      </c>
      <c r="J37" s="59">
        <v>1</v>
      </c>
      <c r="K37" s="59" t="s">
        <v>19</v>
      </c>
      <c r="L37" s="61"/>
      <c r="M37" s="61"/>
      <c r="N37" s="61"/>
      <c r="O37" s="61"/>
      <c r="P37" s="61"/>
      <c r="Q37" s="61"/>
      <c r="R37" s="61"/>
      <c r="S37" s="59"/>
      <c r="T37" s="59"/>
      <c r="U37" s="59"/>
      <c r="V37" s="59"/>
      <c r="W37" s="59"/>
      <c r="X37" s="59"/>
      <c r="Y37" s="62">
        <f>+COUNTA(L37:R37)</f>
        <v>0</v>
      </c>
      <c r="Z37" s="63">
        <f t="shared" ca="1" si="0"/>
        <v>1</v>
      </c>
      <c r="AA37" s="62" t="str">
        <f ca="1">IF(Z37&gt;Y37,"EP à prévoir","OUI")</f>
        <v>EP à prévoir</v>
      </c>
      <c r="AB37" s="61"/>
      <c r="AC37" s="62"/>
      <c r="AD37" s="61"/>
      <c r="AE37" s="61"/>
      <c r="AF37" s="59"/>
      <c r="AG37" s="59"/>
      <c r="AH37" s="65"/>
    </row>
    <row r="38" spans="2:34" s="3" customFormat="1" ht="20.100000000000001" customHeight="1">
      <c r="B38" s="56" t="s">
        <v>100</v>
      </c>
      <c r="C38" s="57">
        <v>38238</v>
      </c>
      <c r="D38" s="57">
        <v>27344</v>
      </c>
      <c r="E38" s="58">
        <f t="shared" ca="1" si="1"/>
        <v>16</v>
      </c>
      <c r="F38" s="59" t="s">
        <v>44</v>
      </c>
      <c r="G38" s="60" t="s">
        <v>43</v>
      </c>
      <c r="H38" s="59" t="s">
        <v>33</v>
      </c>
      <c r="I38" s="59" t="s">
        <v>15</v>
      </c>
      <c r="J38" s="59">
        <v>0.8</v>
      </c>
      <c r="K38" s="59" t="s">
        <v>19</v>
      </c>
      <c r="L38" s="61"/>
      <c r="M38" s="61"/>
      <c r="N38" s="61"/>
      <c r="O38" s="61"/>
      <c r="P38" s="61"/>
      <c r="Q38" s="61"/>
      <c r="R38" s="61"/>
      <c r="S38" s="59"/>
      <c r="T38" s="59"/>
      <c r="U38" s="59"/>
      <c r="V38" s="59"/>
      <c r="W38" s="59"/>
      <c r="X38" s="59"/>
      <c r="Y38" s="62">
        <f>+COUNTA(L38:R38)</f>
        <v>0</v>
      </c>
      <c r="Z38" s="63">
        <f t="shared" ca="1" si="0"/>
        <v>3</v>
      </c>
      <c r="AA38" s="62" t="str">
        <f ca="1">IF(Z38&gt;Y38,"EP à prévoir","OUI")</f>
        <v>EP à prévoir</v>
      </c>
      <c r="AB38" s="61">
        <v>44286</v>
      </c>
      <c r="AC38" s="62"/>
      <c r="AD38" s="61"/>
      <c r="AE38" s="61"/>
      <c r="AF38" s="59"/>
      <c r="AG38" s="59"/>
      <c r="AH38" s="65"/>
    </row>
    <row r="39" spans="2:34" s="3" customFormat="1" ht="20.100000000000001" customHeight="1">
      <c r="B39" s="56" t="s">
        <v>101</v>
      </c>
      <c r="C39" s="57">
        <v>39762</v>
      </c>
      <c r="D39" s="57">
        <v>25586</v>
      </c>
      <c r="E39" s="58">
        <f t="shared" ca="1" si="1"/>
        <v>12</v>
      </c>
      <c r="F39" s="59" t="s">
        <v>6</v>
      </c>
      <c r="G39" s="60" t="s">
        <v>20</v>
      </c>
      <c r="H39" s="59" t="s">
        <v>17</v>
      </c>
      <c r="I39" s="59" t="s">
        <v>15</v>
      </c>
      <c r="J39" s="59">
        <v>1</v>
      </c>
      <c r="K39" s="59" t="s">
        <v>19</v>
      </c>
      <c r="L39" s="61"/>
      <c r="M39" s="61"/>
      <c r="N39" s="61"/>
      <c r="O39" s="61"/>
      <c r="P39" s="61">
        <v>43781</v>
      </c>
      <c r="Q39" s="61">
        <v>44127</v>
      </c>
      <c r="R39" s="61"/>
      <c r="S39" s="59"/>
      <c r="T39" s="59"/>
      <c r="U39" s="59"/>
      <c r="V39" s="59"/>
      <c r="W39" s="59"/>
      <c r="X39" s="59"/>
      <c r="Y39" s="62">
        <f>+COUNTA(L39:R39)</f>
        <v>2</v>
      </c>
      <c r="Z39" s="63">
        <f t="shared" ca="1" si="0"/>
        <v>3</v>
      </c>
      <c r="AA39" s="62" t="str">
        <f ca="1">IF(Z39&gt;Y39,"EP à prévoir","OUI")</f>
        <v>EP à prévoir</v>
      </c>
      <c r="AB39" s="61">
        <v>44500</v>
      </c>
      <c r="AC39" s="74"/>
      <c r="AD39" s="61"/>
      <c r="AE39" s="61"/>
      <c r="AF39" s="59"/>
      <c r="AG39" s="59"/>
      <c r="AH39" s="65"/>
    </row>
    <row r="40" spans="2:34" s="3" customFormat="1" ht="20.100000000000001" customHeight="1">
      <c r="B40" s="56" t="s">
        <v>102</v>
      </c>
      <c r="C40" s="57">
        <v>41547</v>
      </c>
      <c r="D40" s="57">
        <v>32146</v>
      </c>
      <c r="E40" s="58">
        <f t="shared" ca="1" si="1"/>
        <v>7</v>
      </c>
      <c r="F40" s="59" t="s">
        <v>2</v>
      </c>
      <c r="G40" s="60" t="s">
        <v>40</v>
      </c>
      <c r="H40" s="59" t="s">
        <v>21</v>
      </c>
      <c r="I40" s="59" t="s">
        <v>15</v>
      </c>
      <c r="J40" s="59">
        <v>1</v>
      </c>
      <c r="K40" s="59" t="s">
        <v>19</v>
      </c>
      <c r="L40" s="61"/>
      <c r="M40" s="61"/>
      <c r="N40" s="61">
        <v>43077</v>
      </c>
      <c r="O40" s="61">
        <v>43447</v>
      </c>
      <c r="P40" s="61">
        <v>43783</v>
      </c>
      <c r="Q40" s="61">
        <v>44184</v>
      </c>
      <c r="R40" s="61"/>
      <c r="S40" s="59"/>
      <c r="T40" s="59"/>
      <c r="U40" s="59"/>
      <c r="V40" s="59"/>
      <c r="W40" s="59"/>
      <c r="X40" s="59"/>
      <c r="Y40" s="62">
        <f>+COUNTA(L40:R40)</f>
        <v>4</v>
      </c>
      <c r="Z40" s="63">
        <f t="shared" ref="Z40:Z60" ca="1" si="4">IF(E40/2&gt;3,3,ROUNDDOWN(E40/2,0))</f>
        <v>3</v>
      </c>
      <c r="AA40" s="62" t="str">
        <f ca="1">IF(Z40&gt;Y40,"EP à prévoir","OUI")</f>
        <v>OUI</v>
      </c>
      <c r="AB40" s="61"/>
      <c r="AC40" s="62"/>
      <c r="AD40" s="61"/>
      <c r="AE40" s="61"/>
      <c r="AF40" s="59"/>
      <c r="AG40" s="59"/>
      <c r="AH40" s="65"/>
    </row>
    <row r="41" spans="2:34" s="3" customFormat="1" ht="20.100000000000001" customHeight="1">
      <c r="B41" s="56" t="s">
        <v>103</v>
      </c>
      <c r="C41" s="57">
        <v>43774</v>
      </c>
      <c r="D41" s="57">
        <v>32331</v>
      </c>
      <c r="E41" s="58">
        <f t="shared" ca="1" si="1"/>
        <v>1</v>
      </c>
      <c r="F41" s="59" t="s">
        <v>12</v>
      </c>
      <c r="G41" s="60" t="s">
        <v>16</v>
      </c>
      <c r="H41" s="59" t="s">
        <v>17</v>
      </c>
      <c r="I41" s="59" t="s">
        <v>15</v>
      </c>
      <c r="J41" s="59">
        <v>1</v>
      </c>
      <c r="K41" s="59" t="s">
        <v>19</v>
      </c>
      <c r="L41" s="61"/>
      <c r="M41" s="61"/>
      <c r="N41" s="61"/>
      <c r="O41" s="61"/>
      <c r="P41" s="61"/>
      <c r="Q41" s="61"/>
      <c r="R41" s="61"/>
      <c r="S41" s="59"/>
      <c r="T41" s="59"/>
      <c r="U41" s="59"/>
      <c r="V41" s="59"/>
      <c r="W41" s="59"/>
      <c r="X41" s="59"/>
      <c r="Y41" s="62">
        <f>+COUNTA(L41:R41)</f>
        <v>0</v>
      </c>
      <c r="Z41" s="63">
        <f t="shared" ca="1" si="4"/>
        <v>0</v>
      </c>
      <c r="AA41" s="62" t="str">
        <f ca="1">IF(Z41&gt;Y41,"EP à prévoir","OUI")</f>
        <v>OUI</v>
      </c>
      <c r="AB41" s="61">
        <f>DATE(YEAR(C41)+2,MONTH(C41),DAY(C41))</f>
        <v>44505</v>
      </c>
      <c r="AC41" s="62"/>
      <c r="AD41" s="61"/>
      <c r="AE41" s="61"/>
      <c r="AF41" s="59"/>
      <c r="AG41" s="59"/>
      <c r="AH41" s="65"/>
    </row>
    <row r="42" spans="2:34" s="3" customFormat="1" ht="20.100000000000001" customHeight="1">
      <c r="B42" s="56" t="s">
        <v>104</v>
      </c>
      <c r="C42" s="57">
        <v>40360</v>
      </c>
      <c r="D42" s="57">
        <v>25917</v>
      </c>
      <c r="E42" s="58">
        <f t="shared" ca="1" si="1"/>
        <v>10</v>
      </c>
      <c r="F42" s="59" t="s">
        <v>22</v>
      </c>
      <c r="G42" s="60" t="s">
        <v>16</v>
      </c>
      <c r="H42" s="59" t="s">
        <v>17</v>
      </c>
      <c r="I42" s="59" t="s">
        <v>15</v>
      </c>
      <c r="J42" s="59">
        <v>1</v>
      </c>
      <c r="K42" s="59" t="s">
        <v>19</v>
      </c>
      <c r="L42" s="61"/>
      <c r="M42" s="61"/>
      <c r="N42" s="61">
        <v>42902</v>
      </c>
      <c r="O42" s="61"/>
      <c r="P42" s="61">
        <v>43750</v>
      </c>
      <c r="Q42" s="61"/>
      <c r="R42" s="61"/>
      <c r="S42" s="59"/>
      <c r="T42" s="59"/>
      <c r="U42" s="59"/>
      <c r="V42" s="59"/>
      <c r="W42" s="59"/>
      <c r="X42" s="59"/>
      <c r="Y42" s="62">
        <f>+COUNTA(L42:R42)</f>
        <v>2</v>
      </c>
      <c r="Z42" s="63">
        <f t="shared" ca="1" si="4"/>
        <v>3</v>
      </c>
      <c r="AA42" s="62" t="str">
        <f ca="1">IF(Z42&gt;Y42,"EP à prévoir","OUI")</f>
        <v>EP à prévoir</v>
      </c>
      <c r="AB42" s="61">
        <v>44500</v>
      </c>
      <c r="AC42" s="62"/>
      <c r="AD42" s="61"/>
      <c r="AE42" s="61"/>
      <c r="AF42" s="59"/>
      <c r="AG42" s="59"/>
      <c r="AH42" s="65"/>
    </row>
    <row r="43" spans="2:34" s="3" customFormat="1" ht="20.100000000000001" customHeight="1">
      <c r="B43" s="56" t="s">
        <v>105</v>
      </c>
      <c r="C43" s="57">
        <v>40422</v>
      </c>
      <c r="D43" s="57">
        <v>31814</v>
      </c>
      <c r="E43" s="58">
        <f t="shared" ca="1" si="1"/>
        <v>10</v>
      </c>
      <c r="F43" s="59" t="s">
        <v>25</v>
      </c>
      <c r="G43" s="60" t="s">
        <v>16</v>
      </c>
      <c r="H43" s="59" t="s">
        <v>17</v>
      </c>
      <c r="I43" s="59" t="s">
        <v>15</v>
      </c>
      <c r="J43" s="59">
        <v>1</v>
      </c>
      <c r="K43" s="59" t="s">
        <v>19</v>
      </c>
      <c r="L43" s="61"/>
      <c r="M43" s="61"/>
      <c r="N43" s="61"/>
      <c r="O43" s="61"/>
      <c r="P43" s="61"/>
      <c r="Q43" s="61">
        <v>44127</v>
      </c>
      <c r="R43" s="61"/>
      <c r="S43" s="59"/>
      <c r="T43" s="59"/>
      <c r="U43" s="59"/>
      <c r="V43" s="59"/>
      <c r="W43" s="59"/>
      <c r="X43" s="59"/>
      <c r="Y43" s="62">
        <f>+COUNTA(L43:R43)</f>
        <v>1</v>
      </c>
      <c r="Z43" s="63">
        <f t="shared" ca="1" si="4"/>
        <v>3</v>
      </c>
      <c r="AA43" s="62" t="str">
        <f ca="1">IF(Z43&gt;Y43,"EP à prévoir","OUI")</f>
        <v>EP à prévoir</v>
      </c>
      <c r="AB43" s="61">
        <v>44500</v>
      </c>
      <c r="AC43" s="62"/>
      <c r="AD43" s="61"/>
      <c r="AE43" s="61"/>
      <c r="AF43" s="59"/>
      <c r="AG43" s="59"/>
      <c r="AH43" s="65"/>
    </row>
    <row r="44" spans="2:34" s="3" customFormat="1" ht="20.100000000000001" customHeight="1">
      <c r="B44" s="56" t="s">
        <v>106</v>
      </c>
      <c r="C44" s="57">
        <v>41030</v>
      </c>
      <c r="D44" s="57">
        <v>33218</v>
      </c>
      <c r="E44" s="58">
        <f t="shared" ca="1" si="1"/>
        <v>9</v>
      </c>
      <c r="F44" s="59" t="s">
        <v>22</v>
      </c>
      <c r="G44" s="60" t="s">
        <v>45</v>
      </c>
      <c r="H44" s="59" t="s">
        <v>21</v>
      </c>
      <c r="I44" s="59" t="s">
        <v>15</v>
      </c>
      <c r="J44" s="59">
        <v>1</v>
      </c>
      <c r="K44" s="59" t="s">
        <v>19</v>
      </c>
      <c r="L44" s="61"/>
      <c r="M44" s="61"/>
      <c r="N44" s="61">
        <v>42874</v>
      </c>
      <c r="O44" s="61"/>
      <c r="P44" s="61">
        <v>43782</v>
      </c>
      <c r="Q44" s="61"/>
      <c r="R44" s="61"/>
      <c r="S44" s="59"/>
      <c r="T44" s="59"/>
      <c r="U44" s="59"/>
      <c r="V44" s="59"/>
      <c r="W44" s="59"/>
      <c r="X44" s="59"/>
      <c r="Y44" s="62">
        <f>+COUNTA(L44:R44)</f>
        <v>2</v>
      </c>
      <c r="Z44" s="63">
        <f t="shared" ca="1" si="4"/>
        <v>3</v>
      </c>
      <c r="AA44" s="62" t="str">
        <f ca="1">IF(Z44&gt;Y44,"EP à prévoir","OUI")</f>
        <v>EP à prévoir</v>
      </c>
      <c r="AB44" s="61">
        <v>44530</v>
      </c>
      <c r="AC44" s="62"/>
      <c r="AD44" s="61"/>
      <c r="AE44" s="61"/>
      <c r="AF44" s="59"/>
      <c r="AG44" s="59"/>
      <c r="AH44" s="65"/>
    </row>
    <row r="45" spans="2:34" s="3" customFormat="1" ht="20.100000000000001" customHeight="1">
      <c r="B45" s="56" t="s">
        <v>107</v>
      </c>
      <c r="C45" s="57">
        <v>43501</v>
      </c>
      <c r="D45" s="57">
        <v>31856</v>
      </c>
      <c r="E45" s="58">
        <f t="shared" ca="1" si="1"/>
        <v>2</v>
      </c>
      <c r="F45" s="59" t="s">
        <v>12</v>
      </c>
      <c r="G45" s="60" t="s">
        <v>13</v>
      </c>
      <c r="H45" s="59" t="s">
        <v>14</v>
      </c>
      <c r="I45" s="59" t="s">
        <v>15</v>
      </c>
      <c r="J45" s="59">
        <v>1</v>
      </c>
      <c r="K45" s="59" t="s">
        <v>19</v>
      </c>
      <c r="L45" s="61"/>
      <c r="M45" s="61"/>
      <c r="N45" s="61"/>
      <c r="O45" s="61"/>
      <c r="P45" s="61"/>
      <c r="Q45" s="61"/>
      <c r="R45" s="61"/>
      <c r="S45" s="59"/>
      <c r="T45" s="59"/>
      <c r="U45" s="59"/>
      <c r="V45" s="59"/>
      <c r="W45" s="59"/>
      <c r="X45" s="59"/>
      <c r="Y45" s="62">
        <f>+COUNTA(L45:R45)</f>
        <v>0</v>
      </c>
      <c r="Z45" s="63">
        <f t="shared" ca="1" si="4"/>
        <v>1</v>
      </c>
      <c r="AA45" s="62" t="str">
        <f ca="1">IF(Z45&gt;Y45,"EP à prévoir","OUI")</f>
        <v>EP à prévoir</v>
      </c>
      <c r="AB45" s="61">
        <v>44286</v>
      </c>
      <c r="AC45" s="62"/>
      <c r="AD45" s="61"/>
      <c r="AE45" s="61"/>
      <c r="AF45" s="59"/>
      <c r="AG45" s="59"/>
      <c r="AH45" s="65"/>
    </row>
    <row r="46" spans="2:34" s="3" customFormat="1" ht="20.100000000000001" customHeight="1">
      <c r="B46" s="56" t="s">
        <v>108</v>
      </c>
      <c r="C46" s="57">
        <v>44027</v>
      </c>
      <c r="D46" s="57">
        <v>35389</v>
      </c>
      <c r="E46" s="58">
        <f t="shared" ca="1" si="1"/>
        <v>0</v>
      </c>
      <c r="F46" s="59" t="s">
        <v>24</v>
      </c>
      <c r="G46" s="60" t="s">
        <v>16</v>
      </c>
      <c r="H46" s="59" t="s">
        <v>17</v>
      </c>
      <c r="I46" s="59" t="s">
        <v>15</v>
      </c>
      <c r="J46" s="59">
        <v>1</v>
      </c>
      <c r="K46" s="59" t="s">
        <v>19</v>
      </c>
      <c r="L46" s="61"/>
      <c r="M46" s="61"/>
      <c r="N46" s="61"/>
      <c r="O46" s="61"/>
      <c r="P46" s="61"/>
      <c r="Q46" s="61"/>
      <c r="R46" s="61"/>
      <c r="S46" s="59"/>
      <c r="T46" s="59"/>
      <c r="U46" s="59"/>
      <c r="V46" s="59"/>
      <c r="W46" s="59"/>
      <c r="X46" s="59"/>
      <c r="Y46" s="62">
        <f>+COUNTA(L46:R46)</f>
        <v>0</v>
      </c>
      <c r="Z46" s="63">
        <f t="shared" ca="1" si="4"/>
        <v>0</v>
      </c>
      <c r="AA46" s="62" t="str">
        <f ca="1">IF(Z46&gt;Y46,"EP à prévoir","OUI")</f>
        <v>OUI</v>
      </c>
      <c r="AB46" s="61"/>
      <c r="AC46" s="61">
        <f>DATE(YEAR(C46)+2,MONTH(C46),DAY(C46))</f>
        <v>44757</v>
      </c>
      <c r="AD46" s="61"/>
      <c r="AE46" s="61"/>
      <c r="AF46" s="59"/>
      <c r="AG46" s="59"/>
      <c r="AH46" s="65"/>
    </row>
    <row r="47" spans="2:34" s="3" customFormat="1" ht="20.100000000000001" customHeight="1">
      <c r="B47" s="56" t="s">
        <v>109</v>
      </c>
      <c r="C47" s="57">
        <v>40817</v>
      </c>
      <c r="D47" s="57">
        <v>29353</v>
      </c>
      <c r="E47" s="58">
        <f t="shared" ca="1" si="1"/>
        <v>9</v>
      </c>
      <c r="F47" s="59" t="s">
        <v>44</v>
      </c>
      <c r="G47" s="60" t="s">
        <v>50</v>
      </c>
      <c r="H47" s="59" t="s">
        <v>21</v>
      </c>
      <c r="I47" s="59" t="s">
        <v>15</v>
      </c>
      <c r="J47" s="59">
        <v>1</v>
      </c>
      <c r="K47" s="59" t="s">
        <v>19</v>
      </c>
      <c r="L47" s="61"/>
      <c r="M47" s="61"/>
      <c r="N47" s="61"/>
      <c r="O47" s="61"/>
      <c r="P47" s="61"/>
      <c r="Q47" s="61"/>
      <c r="R47" s="61"/>
      <c r="S47" s="59"/>
      <c r="T47" s="59"/>
      <c r="U47" s="59"/>
      <c r="V47" s="59"/>
      <c r="W47" s="59"/>
      <c r="X47" s="59"/>
      <c r="Y47" s="62">
        <f>+COUNTA(L47:R47)</f>
        <v>0</v>
      </c>
      <c r="Z47" s="63">
        <f t="shared" ca="1" si="4"/>
        <v>3</v>
      </c>
      <c r="AA47" s="62" t="str">
        <f ca="1">IF(Z47&gt;Y47,"EP à prévoir","OUI")</f>
        <v>EP à prévoir</v>
      </c>
      <c r="AB47" s="61">
        <v>44286</v>
      </c>
      <c r="AC47" s="62"/>
      <c r="AD47" s="61"/>
      <c r="AE47" s="61"/>
      <c r="AF47" s="59"/>
      <c r="AG47" s="59"/>
      <c r="AH47" s="65"/>
    </row>
    <row r="48" spans="2:34" s="3" customFormat="1" ht="20.100000000000001" customHeight="1">
      <c r="B48" s="56" t="s">
        <v>110</v>
      </c>
      <c r="C48" s="57">
        <v>39479</v>
      </c>
      <c r="D48" s="57">
        <v>23852</v>
      </c>
      <c r="E48" s="58">
        <f t="shared" ca="1" si="1"/>
        <v>13</v>
      </c>
      <c r="F48" s="59" t="s">
        <v>12</v>
      </c>
      <c r="G48" s="60" t="s">
        <v>43</v>
      </c>
      <c r="H48" s="59" t="s">
        <v>33</v>
      </c>
      <c r="I48" s="59" t="s">
        <v>15</v>
      </c>
      <c r="J48" s="59">
        <v>1</v>
      </c>
      <c r="K48" s="59" t="s">
        <v>19</v>
      </c>
      <c r="L48" s="61"/>
      <c r="M48" s="61"/>
      <c r="N48" s="61"/>
      <c r="O48" s="61"/>
      <c r="P48" s="61"/>
      <c r="Q48" s="61"/>
      <c r="R48" s="61"/>
      <c r="S48" s="59"/>
      <c r="T48" s="59"/>
      <c r="U48" s="59"/>
      <c r="V48" s="59"/>
      <c r="W48" s="59"/>
      <c r="X48" s="59"/>
      <c r="Y48" s="62">
        <f>+COUNTA(L48:R48)</f>
        <v>0</v>
      </c>
      <c r="Z48" s="63">
        <f t="shared" ca="1" si="4"/>
        <v>3</v>
      </c>
      <c r="AA48" s="62" t="str">
        <f ca="1">IF(Z48&gt;Y48,"EP à prévoir","OUI")</f>
        <v>EP à prévoir</v>
      </c>
      <c r="AB48" s="61">
        <v>44286</v>
      </c>
      <c r="AC48" s="62"/>
      <c r="AD48" s="61"/>
      <c r="AE48" s="61"/>
      <c r="AF48" s="59"/>
      <c r="AG48" s="59"/>
      <c r="AH48" s="65"/>
    </row>
    <row r="49" spans="2:34" s="3" customFormat="1" ht="20.100000000000001" customHeight="1">
      <c r="B49" s="56" t="s">
        <v>111</v>
      </c>
      <c r="C49" s="57">
        <v>43719</v>
      </c>
      <c r="D49" s="57">
        <v>34453</v>
      </c>
      <c r="E49" s="58">
        <f t="shared" ca="1" si="1"/>
        <v>1</v>
      </c>
      <c r="F49" s="59" t="s">
        <v>26</v>
      </c>
      <c r="G49" s="60" t="s">
        <v>41</v>
      </c>
      <c r="H49" s="59" t="s">
        <v>5</v>
      </c>
      <c r="I49" s="59" t="s">
        <v>1</v>
      </c>
      <c r="J49" s="59">
        <v>1</v>
      </c>
      <c r="K49" s="59" t="s">
        <v>19</v>
      </c>
      <c r="L49" s="61"/>
      <c r="M49" s="61"/>
      <c r="N49" s="61"/>
      <c r="O49" s="61"/>
      <c r="P49" s="61"/>
      <c r="Q49" s="61">
        <v>44182</v>
      </c>
      <c r="R49" s="61"/>
      <c r="S49" s="59"/>
      <c r="T49" s="59"/>
      <c r="U49" s="59"/>
      <c r="V49" s="59"/>
      <c r="W49" s="59"/>
      <c r="X49" s="59"/>
      <c r="Y49" s="62">
        <f>+COUNTA(L49:R49)</f>
        <v>1</v>
      </c>
      <c r="Z49" s="63">
        <f t="shared" ca="1" si="4"/>
        <v>0</v>
      </c>
      <c r="AA49" s="62" t="str">
        <f ca="1">IF(Z49&gt;Y49,"EP à prévoir","OUI")</f>
        <v>OUI</v>
      </c>
      <c r="AB49" s="61"/>
      <c r="AC49" s="61"/>
      <c r="AD49" s="61"/>
      <c r="AE49" s="61"/>
      <c r="AF49" s="59"/>
      <c r="AG49" s="59"/>
      <c r="AH49" s="65"/>
    </row>
    <row r="50" spans="2:34" s="3" customFormat="1" ht="20.100000000000001" customHeight="1">
      <c r="B50" s="56" t="s">
        <v>112</v>
      </c>
      <c r="C50" s="57">
        <v>39083</v>
      </c>
      <c r="D50" s="57">
        <v>30307</v>
      </c>
      <c r="E50" s="58">
        <f t="shared" ca="1" si="1"/>
        <v>14</v>
      </c>
      <c r="F50" s="59" t="s">
        <v>22</v>
      </c>
      <c r="G50" s="60" t="s">
        <v>4</v>
      </c>
      <c r="H50" s="59" t="s">
        <v>5</v>
      </c>
      <c r="I50" s="59" t="s">
        <v>1</v>
      </c>
      <c r="J50" s="59">
        <v>1</v>
      </c>
      <c r="K50" s="59" t="s">
        <v>19</v>
      </c>
      <c r="L50" s="61"/>
      <c r="M50" s="61">
        <v>42382</v>
      </c>
      <c r="N50" s="61"/>
      <c r="O50" s="61">
        <v>43208</v>
      </c>
      <c r="P50" s="61">
        <v>43809</v>
      </c>
      <c r="Q50" s="61"/>
      <c r="R50" s="61"/>
      <c r="S50" s="59"/>
      <c r="T50" s="59"/>
      <c r="U50" s="59"/>
      <c r="V50" s="59"/>
      <c r="W50" s="59"/>
      <c r="X50" s="59"/>
      <c r="Y50" s="62">
        <f>+COUNTA(L50:R50)</f>
        <v>3</v>
      </c>
      <c r="Z50" s="63">
        <f t="shared" ca="1" si="4"/>
        <v>3</v>
      </c>
      <c r="AA50" s="62" t="str">
        <f ca="1">IF(Z50&gt;Y50,"EP à prévoir","OUI")</f>
        <v>OUI</v>
      </c>
      <c r="AB50" s="61"/>
      <c r="AC50" s="62"/>
      <c r="AD50" s="61"/>
      <c r="AE50" s="61"/>
      <c r="AF50" s="59"/>
      <c r="AG50" s="59"/>
      <c r="AH50" s="65"/>
    </row>
    <row r="51" spans="2:34" s="3" customFormat="1" ht="20.100000000000001" customHeight="1">
      <c r="B51" s="56" t="s">
        <v>113</v>
      </c>
      <c r="C51" s="57">
        <v>42117</v>
      </c>
      <c r="D51" s="57">
        <v>31920</v>
      </c>
      <c r="E51" s="58">
        <f t="shared" ca="1" si="1"/>
        <v>6</v>
      </c>
      <c r="F51" s="59" t="s">
        <v>47</v>
      </c>
      <c r="G51" s="60" t="s">
        <v>16</v>
      </c>
      <c r="H51" s="59" t="s">
        <v>17</v>
      </c>
      <c r="I51" s="59" t="s">
        <v>15</v>
      </c>
      <c r="J51" s="59">
        <v>1</v>
      </c>
      <c r="K51" s="59" t="s">
        <v>19</v>
      </c>
      <c r="L51" s="61"/>
      <c r="M51" s="61"/>
      <c r="N51" s="61"/>
      <c r="O51" s="61"/>
      <c r="P51" s="61"/>
      <c r="Q51" s="61"/>
      <c r="R51" s="61"/>
      <c r="S51" s="59"/>
      <c r="T51" s="59"/>
      <c r="U51" s="59"/>
      <c r="V51" s="59"/>
      <c r="W51" s="59"/>
      <c r="X51" s="59"/>
      <c r="Y51" s="62">
        <f>+COUNTA(L51:R51)</f>
        <v>0</v>
      </c>
      <c r="Z51" s="63">
        <f t="shared" ca="1" si="4"/>
        <v>3</v>
      </c>
      <c r="AA51" s="62" t="str">
        <f ca="1">IF(Z51&gt;Y51,"EP à prévoir","OUI")</f>
        <v>EP à prévoir</v>
      </c>
      <c r="AB51" s="61">
        <v>44316</v>
      </c>
      <c r="AC51" s="62"/>
      <c r="AD51" s="61"/>
      <c r="AE51" s="61"/>
      <c r="AF51" s="59"/>
      <c r="AG51" s="59"/>
      <c r="AH51" s="65"/>
    </row>
    <row r="52" spans="2:34" s="3" customFormat="1" ht="20.100000000000001" customHeight="1">
      <c r="B52" s="56" t="s">
        <v>114</v>
      </c>
      <c r="C52" s="57">
        <v>40492</v>
      </c>
      <c r="D52" s="57">
        <v>32613</v>
      </c>
      <c r="E52" s="58">
        <f t="shared" ca="1" si="1"/>
        <v>10</v>
      </c>
      <c r="F52" s="59" t="s">
        <v>6</v>
      </c>
      <c r="G52" s="60" t="s">
        <v>20</v>
      </c>
      <c r="H52" s="59" t="s">
        <v>17</v>
      </c>
      <c r="I52" s="59" t="s">
        <v>15</v>
      </c>
      <c r="J52" s="59">
        <v>1</v>
      </c>
      <c r="K52" s="59" t="s">
        <v>19</v>
      </c>
      <c r="L52" s="61"/>
      <c r="M52" s="61"/>
      <c r="N52" s="61"/>
      <c r="O52" s="61"/>
      <c r="P52" s="61"/>
      <c r="Q52" s="61"/>
      <c r="R52" s="61"/>
      <c r="S52" s="59"/>
      <c r="T52" s="59"/>
      <c r="U52" s="59"/>
      <c r="V52" s="59"/>
      <c r="W52" s="59"/>
      <c r="X52" s="59"/>
      <c r="Y52" s="62">
        <f>+COUNTA(L52:R52)</f>
        <v>0</v>
      </c>
      <c r="Z52" s="63">
        <f t="shared" ca="1" si="4"/>
        <v>3</v>
      </c>
      <c r="AA52" s="62" t="str">
        <f ca="1">IF(Z52&gt;Y52,"EP à prévoir","OUI")</f>
        <v>EP à prévoir</v>
      </c>
      <c r="AB52" s="61">
        <v>44286</v>
      </c>
      <c r="AC52" s="62"/>
      <c r="AD52" s="61"/>
      <c r="AE52" s="61"/>
      <c r="AF52" s="59"/>
      <c r="AG52" s="59"/>
      <c r="AH52" s="65"/>
    </row>
    <row r="53" spans="2:34" s="3" customFormat="1" ht="20.100000000000001" customHeight="1">
      <c r="B53" s="56" t="s">
        <v>115</v>
      </c>
      <c r="C53" s="57">
        <v>38047</v>
      </c>
      <c r="D53" s="57">
        <v>28571</v>
      </c>
      <c r="E53" s="58">
        <f t="shared" ca="1" si="1"/>
        <v>17</v>
      </c>
      <c r="F53" s="59" t="s">
        <v>25</v>
      </c>
      <c r="G53" s="60" t="s">
        <v>16</v>
      </c>
      <c r="H53" s="59" t="s">
        <v>17</v>
      </c>
      <c r="I53" s="59" t="s">
        <v>15</v>
      </c>
      <c r="J53" s="59">
        <v>1</v>
      </c>
      <c r="K53" s="59" t="s">
        <v>19</v>
      </c>
      <c r="L53" s="61"/>
      <c r="M53" s="61"/>
      <c r="N53" s="61">
        <v>43074</v>
      </c>
      <c r="O53" s="61"/>
      <c r="P53" s="61">
        <v>43742</v>
      </c>
      <c r="Q53" s="61"/>
      <c r="R53" s="61"/>
      <c r="S53" s="59"/>
      <c r="T53" s="59"/>
      <c r="U53" s="59"/>
      <c r="V53" s="59"/>
      <c r="W53" s="59"/>
      <c r="X53" s="59"/>
      <c r="Y53" s="62">
        <f>+COUNTA(L53:R53)</f>
        <v>2</v>
      </c>
      <c r="Z53" s="63">
        <f t="shared" ca="1" si="4"/>
        <v>3</v>
      </c>
      <c r="AA53" s="62" t="str">
        <f ca="1">IF(Z53&gt;Y53,"EP à prévoir","OUI")</f>
        <v>EP à prévoir</v>
      </c>
      <c r="AB53" s="61">
        <v>44500</v>
      </c>
      <c r="AC53" s="62"/>
      <c r="AD53" s="61"/>
      <c r="AE53" s="61"/>
      <c r="AF53" s="59"/>
      <c r="AG53" s="59"/>
      <c r="AH53" s="65"/>
    </row>
    <row r="54" spans="2:34" s="3" customFormat="1" ht="20.100000000000001" customHeight="1">
      <c r="B54" s="56" t="s">
        <v>116</v>
      </c>
      <c r="C54" s="57">
        <v>35555</v>
      </c>
      <c r="D54" s="57">
        <v>26492</v>
      </c>
      <c r="E54" s="58">
        <f t="shared" ca="1" si="1"/>
        <v>24</v>
      </c>
      <c r="F54" s="59" t="s">
        <v>22</v>
      </c>
      <c r="G54" s="60" t="s">
        <v>4</v>
      </c>
      <c r="H54" s="59" t="s">
        <v>5</v>
      </c>
      <c r="I54" s="59" t="s">
        <v>1</v>
      </c>
      <c r="J54" s="59">
        <v>1</v>
      </c>
      <c r="K54" s="59" t="s">
        <v>19</v>
      </c>
      <c r="L54" s="61"/>
      <c r="M54" s="61"/>
      <c r="N54" s="61"/>
      <c r="O54" s="61">
        <v>43167</v>
      </c>
      <c r="P54" s="61">
        <v>43746</v>
      </c>
      <c r="Q54" s="61"/>
      <c r="R54" s="61"/>
      <c r="S54" s="59"/>
      <c r="T54" s="59"/>
      <c r="U54" s="59"/>
      <c r="V54" s="59"/>
      <c r="W54" s="59"/>
      <c r="X54" s="59"/>
      <c r="Y54" s="62">
        <f>+COUNTA(L54:R54)</f>
        <v>2</v>
      </c>
      <c r="Z54" s="63">
        <f t="shared" ca="1" si="4"/>
        <v>3</v>
      </c>
      <c r="AA54" s="62" t="str">
        <f ca="1">IF(Z54&gt;Y54,"EP à prévoir","OUI")</f>
        <v>EP à prévoir</v>
      </c>
      <c r="AB54" s="61">
        <v>44500</v>
      </c>
      <c r="AC54" s="62"/>
      <c r="AD54" s="61"/>
      <c r="AE54" s="61"/>
      <c r="AF54" s="59"/>
      <c r="AG54" s="59"/>
      <c r="AH54" s="65"/>
    </row>
    <row r="55" spans="2:34" s="3" customFormat="1" ht="20.100000000000001" customHeight="1">
      <c r="B55" s="56" t="s">
        <v>117</v>
      </c>
      <c r="C55" s="57">
        <v>40179</v>
      </c>
      <c r="D55" s="57">
        <v>30744</v>
      </c>
      <c r="E55" s="58">
        <f t="shared" ca="1" si="1"/>
        <v>11</v>
      </c>
      <c r="F55" s="59" t="s">
        <v>12</v>
      </c>
      <c r="G55" s="60" t="s">
        <v>43</v>
      </c>
      <c r="H55" s="59" t="s">
        <v>33</v>
      </c>
      <c r="I55" s="59" t="s">
        <v>15</v>
      </c>
      <c r="J55" s="59">
        <v>1</v>
      </c>
      <c r="K55" s="59" t="s">
        <v>19</v>
      </c>
      <c r="L55" s="61"/>
      <c r="M55" s="61"/>
      <c r="N55" s="61"/>
      <c r="O55" s="61"/>
      <c r="P55" s="61"/>
      <c r="Q55" s="61">
        <v>44097</v>
      </c>
      <c r="R55" s="61"/>
      <c r="S55" s="59"/>
      <c r="T55" s="59"/>
      <c r="U55" s="59"/>
      <c r="V55" s="59"/>
      <c r="W55" s="59"/>
      <c r="X55" s="59"/>
      <c r="Y55" s="62">
        <f>+COUNTA(L55:R55)</f>
        <v>1</v>
      </c>
      <c r="Z55" s="63">
        <f t="shared" ca="1" si="4"/>
        <v>3</v>
      </c>
      <c r="AA55" s="62" t="str">
        <f ca="1">IF(Z55&gt;Y55,"EP à prévoir","OUI")</f>
        <v>EP à prévoir</v>
      </c>
      <c r="AB55" s="61">
        <v>44469</v>
      </c>
      <c r="AC55" s="62"/>
      <c r="AD55" s="61"/>
      <c r="AE55" s="61"/>
      <c r="AF55" s="59"/>
      <c r="AG55" s="59"/>
      <c r="AH55" s="65"/>
    </row>
    <row r="56" spans="2:34" s="3" customFormat="1" ht="20.100000000000001" customHeight="1">
      <c r="B56" s="56" t="s">
        <v>118</v>
      </c>
      <c r="C56" s="57">
        <v>40848</v>
      </c>
      <c r="D56" s="57">
        <v>24843</v>
      </c>
      <c r="E56" s="58">
        <f t="shared" ca="1" si="1"/>
        <v>9</v>
      </c>
      <c r="F56" s="59" t="s">
        <v>9</v>
      </c>
      <c r="G56" s="60" t="s">
        <v>10</v>
      </c>
      <c r="H56" s="59" t="s">
        <v>11</v>
      </c>
      <c r="I56" s="59" t="s">
        <v>1</v>
      </c>
      <c r="J56" s="59">
        <v>1</v>
      </c>
      <c r="K56" s="59" t="s">
        <v>19</v>
      </c>
      <c r="L56" s="61"/>
      <c r="M56" s="61"/>
      <c r="N56" s="61"/>
      <c r="O56" s="61">
        <v>43210</v>
      </c>
      <c r="P56" s="61"/>
      <c r="Q56" s="61"/>
      <c r="R56" s="61"/>
      <c r="S56" s="59"/>
      <c r="T56" s="59"/>
      <c r="U56" s="59"/>
      <c r="V56" s="59"/>
      <c r="W56" s="59"/>
      <c r="X56" s="59"/>
      <c r="Y56" s="62">
        <f>+COUNTA(L56:R56)</f>
        <v>1</v>
      </c>
      <c r="Z56" s="63">
        <f t="shared" ca="1" si="4"/>
        <v>3</v>
      </c>
      <c r="AA56" s="62" t="str">
        <f ca="1">IF(Z56&gt;Y56,"EP à prévoir","OUI")</f>
        <v>EP à prévoir</v>
      </c>
      <c r="AB56" s="61">
        <v>44286</v>
      </c>
      <c r="AC56" s="62"/>
      <c r="AD56" s="61"/>
      <c r="AE56" s="61"/>
      <c r="AF56" s="59"/>
      <c r="AG56" s="59"/>
      <c r="AH56" s="65"/>
    </row>
    <row r="57" spans="2:34" s="3" customFormat="1" ht="20.100000000000001" customHeight="1">
      <c r="B57" s="56" t="s">
        <v>119</v>
      </c>
      <c r="C57" s="57">
        <v>43774</v>
      </c>
      <c r="D57" s="57">
        <v>34868</v>
      </c>
      <c r="E57" s="58">
        <f t="shared" ca="1" si="1"/>
        <v>1</v>
      </c>
      <c r="F57" s="59" t="s">
        <v>9</v>
      </c>
      <c r="G57" s="60" t="s">
        <v>10</v>
      </c>
      <c r="H57" s="59" t="s">
        <v>11</v>
      </c>
      <c r="I57" s="59" t="s">
        <v>1</v>
      </c>
      <c r="J57" s="59">
        <v>1</v>
      </c>
      <c r="K57" s="59" t="s">
        <v>19</v>
      </c>
      <c r="L57" s="61"/>
      <c r="M57" s="61"/>
      <c r="N57" s="61"/>
      <c r="O57" s="61"/>
      <c r="P57" s="61"/>
      <c r="Q57" s="61"/>
      <c r="R57" s="61"/>
      <c r="S57" s="59"/>
      <c r="T57" s="59"/>
      <c r="U57" s="59"/>
      <c r="V57" s="59"/>
      <c r="W57" s="59"/>
      <c r="X57" s="59"/>
      <c r="Y57" s="62">
        <f>+COUNTA(L57:R57)</f>
        <v>0</v>
      </c>
      <c r="Z57" s="63">
        <f t="shared" ca="1" si="4"/>
        <v>0</v>
      </c>
      <c r="AA57" s="62" t="str">
        <f ca="1">IF(Z57&gt;Y57,"EP à prévoir","OUI")</f>
        <v>OUI</v>
      </c>
      <c r="AB57" s="61">
        <f>DATE(YEAR(C57)+2,MONTH(C57),DAY(C57))</f>
        <v>44505</v>
      </c>
      <c r="AC57" s="62"/>
      <c r="AD57" s="61"/>
      <c r="AE57" s="61"/>
      <c r="AF57" s="59"/>
      <c r="AG57" s="59"/>
      <c r="AH57" s="65"/>
    </row>
    <row r="58" spans="2:34" s="3" customFormat="1" ht="20.100000000000001" customHeight="1">
      <c r="B58" s="56" t="s">
        <v>120</v>
      </c>
      <c r="C58" s="57">
        <v>42739</v>
      </c>
      <c r="D58" s="57">
        <v>33726</v>
      </c>
      <c r="E58" s="58">
        <f t="shared" ca="1" si="1"/>
        <v>4</v>
      </c>
      <c r="F58" s="59" t="s">
        <v>24</v>
      </c>
      <c r="G58" s="60" t="s">
        <v>16</v>
      </c>
      <c r="H58" s="59" t="s">
        <v>17</v>
      </c>
      <c r="I58" s="59" t="s">
        <v>15</v>
      </c>
      <c r="J58" s="59">
        <v>1</v>
      </c>
      <c r="K58" s="59" t="s">
        <v>19</v>
      </c>
      <c r="L58" s="61"/>
      <c r="M58" s="61"/>
      <c r="N58" s="61"/>
      <c r="O58" s="61"/>
      <c r="P58" s="61"/>
      <c r="Q58" s="61"/>
      <c r="R58" s="61"/>
      <c r="S58" s="59"/>
      <c r="T58" s="59"/>
      <c r="U58" s="59"/>
      <c r="V58" s="59"/>
      <c r="W58" s="59"/>
      <c r="X58" s="59"/>
      <c r="Y58" s="62">
        <f>+COUNTA(L58:R58)</f>
        <v>0</v>
      </c>
      <c r="Z58" s="63">
        <f t="shared" ca="1" si="4"/>
        <v>2</v>
      </c>
      <c r="AA58" s="62" t="str">
        <f ca="1">IF(Z58&gt;Y58,"EP à prévoir","OUI")</f>
        <v>EP à prévoir</v>
      </c>
      <c r="AB58" s="61">
        <v>44316</v>
      </c>
      <c r="AC58" s="62"/>
      <c r="AD58" s="61"/>
      <c r="AE58" s="61"/>
      <c r="AF58" s="59"/>
      <c r="AG58" s="59"/>
      <c r="AH58" s="65"/>
    </row>
    <row r="59" spans="2:34" s="3" customFormat="1" ht="20.100000000000001" customHeight="1">
      <c r="B59" s="56" t="s">
        <v>121</v>
      </c>
      <c r="C59" s="57">
        <v>43725</v>
      </c>
      <c r="D59" s="57">
        <v>31798</v>
      </c>
      <c r="E59" s="58">
        <f t="shared" ca="1" si="1"/>
        <v>1</v>
      </c>
      <c r="F59" s="59" t="s">
        <v>26</v>
      </c>
      <c r="G59" s="60" t="s">
        <v>41</v>
      </c>
      <c r="H59" s="59" t="s">
        <v>5</v>
      </c>
      <c r="I59" s="59" t="s">
        <v>1</v>
      </c>
      <c r="J59" s="59">
        <v>1</v>
      </c>
      <c r="K59" s="59" t="s">
        <v>19</v>
      </c>
      <c r="L59" s="61"/>
      <c r="M59" s="61"/>
      <c r="N59" s="61"/>
      <c r="O59" s="61"/>
      <c r="P59" s="61"/>
      <c r="Q59" s="61"/>
      <c r="R59" s="61">
        <v>44199</v>
      </c>
      <c r="S59" s="59"/>
      <c r="T59" s="59"/>
      <c r="U59" s="59"/>
      <c r="V59" s="59"/>
      <c r="W59" s="59"/>
      <c r="X59" s="59"/>
      <c r="Y59" s="62">
        <f>+COUNTA(L59:R59)</f>
        <v>1</v>
      </c>
      <c r="Z59" s="63">
        <f t="shared" ca="1" si="4"/>
        <v>0</v>
      </c>
      <c r="AA59" s="62" t="str">
        <f ca="1">IF(Z59&gt;Y59,"EP à prévoir","OUI")</f>
        <v>OUI</v>
      </c>
      <c r="AB59" s="61"/>
      <c r="AC59" s="62"/>
      <c r="AD59" s="61">
        <f t="shared" si="3"/>
        <v>44990</v>
      </c>
      <c r="AE59" s="61">
        <f t="shared" si="2"/>
        <v>45388</v>
      </c>
      <c r="AF59" s="59"/>
      <c r="AG59" s="59"/>
      <c r="AH59" s="65"/>
    </row>
    <row r="60" spans="2:34" s="3" customFormat="1" ht="20.100000000000001" customHeight="1">
      <c r="B60" s="56" t="s">
        <v>122</v>
      </c>
      <c r="C60" s="57">
        <v>36647</v>
      </c>
      <c r="D60" s="57"/>
      <c r="E60" s="75">
        <f t="shared" ca="1" si="1"/>
        <v>21</v>
      </c>
      <c r="F60" s="76" t="s">
        <v>2</v>
      </c>
      <c r="G60" s="60"/>
      <c r="H60" s="59"/>
      <c r="I60" s="59"/>
      <c r="J60" s="59"/>
      <c r="K60" s="76" t="s">
        <v>19</v>
      </c>
      <c r="L60" s="61"/>
      <c r="M60" s="61"/>
      <c r="N60" s="61"/>
      <c r="O60" s="61"/>
      <c r="P60" s="61"/>
      <c r="Q60" s="61">
        <v>44097</v>
      </c>
      <c r="R60" s="61"/>
      <c r="S60" s="59"/>
      <c r="T60" s="59"/>
      <c r="U60" s="59"/>
      <c r="V60" s="59"/>
      <c r="W60" s="59"/>
      <c r="X60" s="59"/>
      <c r="Y60" s="62">
        <f>+COUNTA(L60:R60)+1</f>
        <v>2</v>
      </c>
      <c r="Z60" s="63">
        <f t="shared" ca="1" si="4"/>
        <v>3</v>
      </c>
      <c r="AA60" s="62" t="str">
        <f ca="1">IF(Z60&gt;Y60,"EP à prévoir","OUI")</f>
        <v>EP à prévoir</v>
      </c>
      <c r="AB60" s="61">
        <v>44561</v>
      </c>
      <c r="AC60" s="62"/>
      <c r="AD60" s="61"/>
      <c r="AE60" s="61"/>
      <c r="AF60" s="59"/>
      <c r="AG60" s="59"/>
      <c r="AH60" s="65"/>
    </row>
    <row r="61" spans="2:34" s="3" customFormat="1" ht="20.100000000000001" customHeight="1">
      <c r="B61" s="56" t="s">
        <v>123</v>
      </c>
      <c r="C61" s="57">
        <v>36193</v>
      </c>
      <c r="D61" s="57">
        <v>27483</v>
      </c>
      <c r="E61" s="75">
        <f t="shared" ca="1" si="1"/>
        <v>22</v>
      </c>
      <c r="F61" s="76"/>
      <c r="G61" s="60" t="s">
        <v>51</v>
      </c>
      <c r="H61" s="59"/>
      <c r="I61" s="59" t="s">
        <v>7</v>
      </c>
      <c r="J61" s="59">
        <v>1</v>
      </c>
      <c r="K61" s="76"/>
      <c r="L61" s="61"/>
      <c r="M61" s="61"/>
      <c r="N61" s="61"/>
      <c r="O61" s="61"/>
      <c r="P61" s="61"/>
      <c r="Q61" s="61">
        <v>44170</v>
      </c>
      <c r="R61" s="61"/>
      <c r="S61" s="59"/>
      <c r="T61" s="59"/>
      <c r="U61" s="59"/>
      <c r="V61" s="59"/>
      <c r="W61" s="59"/>
      <c r="X61" s="59"/>
      <c r="Y61" s="62">
        <v>2</v>
      </c>
      <c r="Z61" s="63">
        <v>3</v>
      </c>
      <c r="AA61" s="62" t="str">
        <f>IF(Z61&gt;Y61,"EP à prévoir","OUI")</f>
        <v>EP à prévoir</v>
      </c>
      <c r="AB61" s="61"/>
      <c r="AC61" s="62"/>
      <c r="AD61" s="61"/>
      <c r="AE61" s="61"/>
      <c r="AF61" s="59"/>
      <c r="AG61" s="59"/>
      <c r="AH61" s="65"/>
    </row>
    <row r="62" spans="2:34" s="3" customFormat="1" ht="20.100000000000001" customHeight="1">
      <c r="B62" s="56" t="s">
        <v>124</v>
      </c>
      <c r="C62" s="57">
        <v>42948</v>
      </c>
      <c r="D62" s="57">
        <v>32662</v>
      </c>
      <c r="E62" s="58">
        <f t="shared" ca="1" si="1"/>
        <v>3</v>
      </c>
      <c r="F62" s="59" t="s">
        <v>2</v>
      </c>
      <c r="G62" s="60" t="s">
        <v>34</v>
      </c>
      <c r="H62" s="59" t="s">
        <v>17</v>
      </c>
      <c r="I62" s="59" t="s">
        <v>15</v>
      </c>
      <c r="J62" s="59">
        <v>1</v>
      </c>
      <c r="K62" s="59" t="s">
        <v>19</v>
      </c>
      <c r="L62" s="61"/>
      <c r="M62" s="61"/>
      <c r="N62" s="61"/>
      <c r="O62" s="61"/>
      <c r="P62" s="61">
        <v>43816</v>
      </c>
      <c r="Q62" s="61">
        <v>43845</v>
      </c>
      <c r="R62" s="61"/>
      <c r="S62" s="59"/>
      <c r="T62" s="59"/>
      <c r="U62" s="59"/>
      <c r="V62" s="59"/>
      <c r="W62" s="59"/>
      <c r="X62" s="59"/>
      <c r="Y62" s="62">
        <f>+COUNTA(L62:R62)</f>
        <v>2</v>
      </c>
      <c r="Z62" s="63">
        <f t="shared" ref="Z62:Z93" ca="1" si="5">IF(E62/2&gt;3,3,ROUNDDOWN(E62/2,0))</f>
        <v>1</v>
      </c>
      <c r="AA62" s="62" t="str">
        <f ca="1">IF(Z62&gt;Y62,"EP à prévoir","OUI")</f>
        <v>OUI</v>
      </c>
      <c r="AB62" s="61"/>
      <c r="AC62" s="61">
        <f>DATE(YEAR(Q62)+2,MONTH(Q62),DAY(Q62))</f>
        <v>44576</v>
      </c>
      <c r="AD62" s="61"/>
      <c r="AE62" s="61"/>
      <c r="AF62" s="59"/>
      <c r="AG62" s="59"/>
      <c r="AH62" s="65"/>
    </row>
    <row r="63" spans="2:34" s="3" customFormat="1" ht="20.100000000000001" customHeight="1">
      <c r="B63" s="56" t="s">
        <v>125</v>
      </c>
      <c r="C63" s="57">
        <v>32874</v>
      </c>
      <c r="D63" s="57">
        <v>24324</v>
      </c>
      <c r="E63" s="58">
        <f t="shared" ca="1" si="1"/>
        <v>31</v>
      </c>
      <c r="F63" s="59" t="s">
        <v>22</v>
      </c>
      <c r="G63" s="60" t="s">
        <v>4</v>
      </c>
      <c r="H63" s="59" t="s">
        <v>5</v>
      </c>
      <c r="I63" s="59" t="s">
        <v>1</v>
      </c>
      <c r="J63" s="59">
        <v>1</v>
      </c>
      <c r="K63" s="59" t="s">
        <v>19</v>
      </c>
      <c r="L63" s="61"/>
      <c r="M63" s="61"/>
      <c r="N63" s="61">
        <v>43025</v>
      </c>
      <c r="O63" s="61"/>
      <c r="P63" s="61">
        <v>43781</v>
      </c>
      <c r="Q63" s="61"/>
      <c r="R63" s="61"/>
      <c r="S63" s="59"/>
      <c r="T63" s="59"/>
      <c r="U63" s="59"/>
      <c r="V63" s="59"/>
      <c r="W63" s="59"/>
      <c r="X63" s="59"/>
      <c r="Y63" s="62">
        <f>+COUNTA(L63:R63)</f>
        <v>2</v>
      </c>
      <c r="Z63" s="63">
        <f t="shared" ca="1" si="5"/>
        <v>3</v>
      </c>
      <c r="AA63" s="62" t="str">
        <f ca="1">IF(Z63&gt;Y63,"EP à prévoir","OUI")</f>
        <v>EP à prévoir</v>
      </c>
      <c r="AB63" s="61">
        <v>44530</v>
      </c>
      <c r="AC63" s="62"/>
      <c r="AD63" s="61"/>
      <c r="AE63" s="61"/>
      <c r="AF63" s="59"/>
      <c r="AG63" s="59"/>
      <c r="AH63" s="65"/>
    </row>
    <row r="64" spans="2:34" s="3" customFormat="1" ht="20.100000000000001" customHeight="1">
      <c r="B64" s="56" t="s">
        <v>126</v>
      </c>
      <c r="C64" s="57">
        <v>43634</v>
      </c>
      <c r="D64" s="57">
        <v>34380</v>
      </c>
      <c r="E64" s="58">
        <f t="shared" ca="1" si="1"/>
        <v>1</v>
      </c>
      <c r="F64" s="59" t="s">
        <v>12</v>
      </c>
      <c r="G64" s="60" t="s">
        <v>43</v>
      </c>
      <c r="H64" s="59" t="s">
        <v>33</v>
      </c>
      <c r="I64" s="59" t="s">
        <v>15</v>
      </c>
      <c r="J64" s="59">
        <v>1</v>
      </c>
      <c r="K64" s="59" t="s">
        <v>19</v>
      </c>
      <c r="L64" s="61"/>
      <c r="M64" s="61"/>
      <c r="N64" s="61"/>
      <c r="O64" s="61"/>
      <c r="P64" s="61"/>
      <c r="Q64" s="61">
        <v>44171</v>
      </c>
      <c r="R64" s="61"/>
      <c r="S64" s="59"/>
      <c r="T64" s="59"/>
      <c r="U64" s="59"/>
      <c r="V64" s="59"/>
      <c r="W64" s="59"/>
      <c r="X64" s="59"/>
      <c r="Y64" s="62">
        <f>+COUNTA(L64:R64)</f>
        <v>1</v>
      </c>
      <c r="Z64" s="63">
        <f t="shared" ca="1" si="5"/>
        <v>0</v>
      </c>
      <c r="AA64" s="62" t="str">
        <f ca="1">IF(Z64&gt;Y64,"EP à prévoir","OUI")</f>
        <v>OUI</v>
      </c>
      <c r="AB64" s="61"/>
      <c r="AC64" s="62"/>
      <c r="AD64" s="61"/>
      <c r="AE64" s="61"/>
      <c r="AF64" s="59"/>
      <c r="AG64" s="59"/>
      <c r="AH64" s="65"/>
    </row>
    <row r="65" spans="2:34" s="3" customFormat="1" ht="20.100000000000001" customHeight="1">
      <c r="B65" s="56" t="s">
        <v>127</v>
      </c>
      <c r="C65" s="57">
        <v>42746</v>
      </c>
      <c r="D65" s="57">
        <v>27361</v>
      </c>
      <c r="E65" s="58">
        <f t="shared" ca="1" si="1"/>
        <v>4</v>
      </c>
      <c r="F65" s="59" t="s">
        <v>12</v>
      </c>
      <c r="G65" s="60" t="s">
        <v>43</v>
      </c>
      <c r="H65" s="59" t="s">
        <v>33</v>
      </c>
      <c r="I65" s="59" t="s">
        <v>15</v>
      </c>
      <c r="J65" s="59">
        <v>0.8</v>
      </c>
      <c r="K65" s="59" t="s">
        <v>19</v>
      </c>
      <c r="L65" s="61"/>
      <c r="M65" s="61"/>
      <c r="N65" s="61"/>
      <c r="O65" s="61"/>
      <c r="P65" s="61"/>
      <c r="Q65" s="61"/>
      <c r="R65" s="61"/>
      <c r="S65" s="59"/>
      <c r="T65" s="59"/>
      <c r="U65" s="59"/>
      <c r="V65" s="59"/>
      <c r="W65" s="59"/>
      <c r="X65" s="59"/>
      <c r="Y65" s="62">
        <f>+COUNTA(L65:R65)</f>
        <v>0</v>
      </c>
      <c r="Z65" s="63">
        <f t="shared" ca="1" si="5"/>
        <v>2</v>
      </c>
      <c r="AA65" s="62" t="str">
        <f ca="1">IF(Z65&gt;Y65,"EP à prévoir","OUI")</f>
        <v>EP à prévoir</v>
      </c>
      <c r="AB65" s="61">
        <v>44316</v>
      </c>
      <c r="AC65" s="62"/>
      <c r="AD65" s="61"/>
      <c r="AE65" s="61"/>
      <c r="AF65" s="59"/>
      <c r="AG65" s="59"/>
      <c r="AH65" s="65"/>
    </row>
    <row r="66" spans="2:34" s="3" customFormat="1" ht="20.100000000000001" customHeight="1">
      <c r="B66" s="56" t="s">
        <v>128</v>
      </c>
      <c r="C66" s="57">
        <v>34759</v>
      </c>
      <c r="D66" s="57">
        <v>25596</v>
      </c>
      <c r="E66" s="58">
        <f t="shared" ca="1" si="1"/>
        <v>26</v>
      </c>
      <c r="F66" s="59" t="s">
        <v>24</v>
      </c>
      <c r="G66" s="60" t="s">
        <v>4</v>
      </c>
      <c r="H66" s="59" t="s">
        <v>5</v>
      </c>
      <c r="I66" s="59" t="s">
        <v>1</v>
      </c>
      <c r="J66" s="59">
        <v>1</v>
      </c>
      <c r="K66" s="59" t="s">
        <v>19</v>
      </c>
      <c r="L66" s="61"/>
      <c r="M66" s="61"/>
      <c r="N66" s="61"/>
      <c r="O66" s="61"/>
      <c r="P66" s="61"/>
      <c r="Q66" s="61"/>
      <c r="R66" s="61"/>
      <c r="S66" s="59"/>
      <c r="T66" s="59"/>
      <c r="U66" s="59"/>
      <c r="V66" s="59"/>
      <c r="W66" s="59"/>
      <c r="X66" s="59"/>
      <c r="Y66" s="62">
        <f>+COUNTA(L66:R66)</f>
        <v>0</v>
      </c>
      <c r="Z66" s="63">
        <f t="shared" ca="1" si="5"/>
        <v>3</v>
      </c>
      <c r="AA66" s="62" t="str">
        <f ca="1">IF(Z66&gt;Y66,"EP à prévoir","OUI")</f>
        <v>EP à prévoir</v>
      </c>
      <c r="AB66" s="61">
        <v>44286</v>
      </c>
      <c r="AC66" s="62"/>
      <c r="AD66" s="61"/>
      <c r="AE66" s="61"/>
      <c r="AF66" s="59"/>
      <c r="AG66" s="59"/>
      <c r="AH66" s="65"/>
    </row>
    <row r="67" spans="2:34" s="3" customFormat="1" ht="20.100000000000001" customHeight="1">
      <c r="B67" s="56" t="s">
        <v>129</v>
      </c>
      <c r="C67" s="57">
        <v>43483</v>
      </c>
      <c r="D67" s="57">
        <v>33018</v>
      </c>
      <c r="E67" s="58">
        <f t="shared" ca="1" si="1"/>
        <v>2</v>
      </c>
      <c r="F67" s="59" t="s">
        <v>2</v>
      </c>
      <c r="G67" s="60" t="s">
        <v>32</v>
      </c>
      <c r="H67" s="59" t="s">
        <v>33</v>
      </c>
      <c r="I67" s="59" t="s">
        <v>15</v>
      </c>
      <c r="J67" s="59">
        <v>0.3</v>
      </c>
      <c r="K67" s="59" t="s">
        <v>19</v>
      </c>
      <c r="L67" s="61"/>
      <c r="M67" s="61"/>
      <c r="N67" s="61"/>
      <c r="O67" s="61"/>
      <c r="P67" s="61"/>
      <c r="Q67" s="61"/>
      <c r="R67" s="61"/>
      <c r="S67" s="59"/>
      <c r="T67" s="59"/>
      <c r="U67" s="59"/>
      <c r="V67" s="59"/>
      <c r="W67" s="59"/>
      <c r="X67" s="59"/>
      <c r="Y67" s="62">
        <f>+COUNTA(L67:R67)</f>
        <v>0</v>
      </c>
      <c r="Z67" s="63">
        <f t="shared" ca="1" si="5"/>
        <v>1</v>
      </c>
      <c r="AA67" s="62" t="str">
        <f ca="1">IF(Z67&gt;Y67,"EP à prévoir","OUI")</f>
        <v>EP à prévoir</v>
      </c>
      <c r="AB67" s="61">
        <v>44286</v>
      </c>
      <c r="AC67" s="74"/>
      <c r="AD67" s="61"/>
      <c r="AE67" s="61"/>
      <c r="AF67" s="59"/>
      <c r="AG67" s="59"/>
      <c r="AH67" s="65"/>
    </row>
    <row r="68" spans="2:34" s="3" customFormat="1" ht="20.100000000000001" customHeight="1">
      <c r="B68" s="56" t="s">
        <v>130</v>
      </c>
      <c r="C68" s="57">
        <v>38292</v>
      </c>
      <c r="D68" s="57">
        <v>28941</v>
      </c>
      <c r="E68" s="58">
        <f t="shared" ca="1" si="1"/>
        <v>16</v>
      </c>
      <c r="F68" s="59" t="s">
        <v>12</v>
      </c>
      <c r="G68" s="60" t="s">
        <v>43</v>
      </c>
      <c r="H68" s="59" t="s">
        <v>33</v>
      </c>
      <c r="I68" s="59" t="s">
        <v>15</v>
      </c>
      <c r="J68" s="59">
        <v>0.42820000000000003</v>
      </c>
      <c r="K68" s="59" t="s">
        <v>19</v>
      </c>
      <c r="L68" s="61"/>
      <c r="M68" s="61"/>
      <c r="N68" s="61"/>
      <c r="O68" s="61"/>
      <c r="P68" s="61"/>
      <c r="Q68" s="61">
        <v>44171</v>
      </c>
      <c r="R68" s="61"/>
      <c r="S68" s="59"/>
      <c r="T68" s="59"/>
      <c r="U68" s="59"/>
      <c r="V68" s="59"/>
      <c r="W68" s="59"/>
      <c r="X68" s="59"/>
      <c r="Y68" s="62">
        <f>+COUNTA(L68:R68)</f>
        <v>1</v>
      </c>
      <c r="Z68" s="63">
        <f t="shared" ca="1" si="5"/>
        <v>3</v>
      </c>
      <c r="AA68" s="62" t="str">
        <f ca="1">IF(Z68&gt;Y68,"EP à prévoir","OUI")</f>
        <v>EP à prévoir</v>
      </c>
      <c r="AB68" s="61">
        <v>44561</v>
      </c>
      <c r="AC68" s="62"/>
      <c r="AD68" s="61"/>
      <c r="AE68" s="61"/>
      <c r="AF68" s="59"/>
      <c r="AG68" s="59"/>
      <c r="AH68" s="65"/>
    </row>
    <row r="69" spans="2:34" s="3" customFormat="1" ht="20.100000000000001" customHeight="1">
      <c r="B69" s="56" t="s">
        <v>131</v>
      </c>
      <c r="C69" s="57">
        <v>32104</v>
      </c>
      <c r="D69" s="57">
        <v>23889</v>
      </c>
      <c r="E69" s="58">
        <f t="shared" ca="1" si="1"/>
        <v>33</v>
      </c>
      <c r="F69" s="59" t="s">
        <v>25</v>
      </c>
      <c r="G69" s="60" t="s">
        <v>16</v>
      </c>
      <c r="H69" s="59" t="s">
        <v>21</v>
      </c>
      <c r="I69" s="59" t="s">
        <v>15</v>
      </c>
      <c r="J69" s="59">
        <v>1</v>
      </c>
      <c r="K69" s="59" t="s">
        <v>19</v>
      </c>
      <c r="L69" s="61"/>
      <c r="M69" s="61"/>
      <c r="N69" s="61">
        <v>43046</v>
      </c>
      <c r="O69" s="61"/>
      <c r="P69" s="61">
        <v>43600</v>
      </c>
      <c r="Q69" s="61"/>
      <c r="R69" s="61"/>
      <c r="S69" s="59"/>
      <c r="T69" s="59"/>
      <c r="U69" s="59"/>
      <c r="V69" s="59"/>
      <c r="W69" s="59"/>
      <c r="X69" s="59"/>
      <c r="Y69" s="62">
        <f>+COUNTA(L69:R69)</f>
        <v>2</v>
      </c>
      <c r="Z69" s="63">
        <f t="shared" ca="1" si="5"/>
        <v>3</v>
      </c>
      <c r="AA69" s="62" t="str">
        <f ca="1">IF(Z69&gt;Y69,"EP à prévoir","OUI")</f>
        <v>EP à prévoir</v>
      </c>
      <c r="AB69" s="61">
        <v>44347</v>
      </c>
      <c r="AC69" s="62"/>
      <c r="AD69" s="61"/>
      <c r="AE69" s="61"/>
      <c r="AF69" s="59"/>
      <c r="AG69" s="59"/>
      <c r="AH69" s="65"/>
    </row>
    <row r="70" spans="2:34" s="3" customFormat="1" ht="20.100000000000001" customHeight="1">
      <c r="B70" s="56" t="s">
        <v>132</v>
      </c>
      <c r="C70" s="57">
        <v>40442</v>
      </c>
      <c r="D70" s="57">
        <v>28640</v>
      </c>
      <c r="E70" s="58">
        <f t="shared" ca="1" si="1"/>
        <v>10</v>
      </c>
      <c r="F70" s="59" t="s">
        <v>24</v>
      </c>
      <c r="G70" s="60" t="s">
        <v>16</v>
      </c>
      <c r="H70" s="59" t="s">
        <v>17</v>
      </c>
      <c r="I70" s="59" t="s">
        <v>15</v>
      </c>
      <c r="J70" s="59">
        <v>1</v>
      </c>
      <c r="K70" s="59" t="s">
        <v>19</v>
      </c>
      <c r="L70" s="61"/>
      <c r="M70" s="61">
        <v>42442</v>
      </c>
      <c r="N70" s="61">
        <v>43074</v>
      </c>
      <c r="O70" s="61"/>
      <c r="P70" s="61">
        <v>43580</v>
      </c>
      <c r="Q70" s="61">
        <v>44126</v>
      </c>
      <c r="R70" s="61"/>
      <c r="S70" s="59"/>
      <c r="T70" s="59"/>
      <c r="U70" s="59"/>
      <c r="V70" s="59"/>
      <c r="W70" s="59"/>
      <c r="X70" s="59"/>
      <c r="Y70" s="62">
        <f>+COUNTA(L70:R70)</f>
        <v>4</v>
      </c>
      <c r="Z70" s="63">
        <f t="shared" ca="1" si="5"/>
        <v>3</v>
      </c>
      <c r="AA70" s="62" t="str">
        <f ca="1">IF(Z70&gt;Y70,"EP à prévoir","OUI")</f>
        <v>OUI</v>
      </c>
      <c r="AB70" s="61"/>
      <c r="AC70" s="62"/>
      <c r="AD70" s="61"/>
      <c r="AE70" s="61"/>
      <c r="AF70" s="59"/>
      <c r="AG70" s="59"/>
      <c r="AH70" s="65"/>
    </row>
    <row r="71" spans="2:34" s="3" customFormat="1" ht="20.100000000000001" customHeight="1">
      <c r="B71" s="56" t="s">
        <v>133</v>
      </c>
      <c r="C71" s="57">
        <v>41456</v>
      </c>
      <c r="D71" s="57">
        <v>25869</v>
      </c>
      <c r="E71" s="58">
        <f t="shared" ca="1" si="1"/>
        <v>7</v>
      </c>
      <c r="F71" s="59" t="s">
        <v>0</v>
      </c>
      <c r="G71" s="60" t="s">
        <v>36</v>
      </c>
      <c r="H71" s="59" t="s">
        <v>5</v>
      </c>
      <c r="I71" s="59" t="s">
        <v>1</v>
      </c>
      <c r="J71" s="59">
        <v>1</v>
      </c>
      <c r="K71" s="59" t="s">
        <v>19</v>
      </c>
      <c r="L71" s="61">
        <v>42046</v>
      </c>
      <c r="M71" s="61"/>
      <c r="N71" s="61">
        <v>43082</v>
      </c>
      <c r="O71" s="61"/>
      <c r="P71" s="61">
        <v>43804</v>
      </c>
      <c r="Q71" s="61"/>
      <c r="R71" s="61"/>
      <c r="S71" s="59"/>
      <c r="T71" s="59"/>
      <c r="U71" s="59"/>
      <c r="V71" s="59"/>
      <c r="W71" s="59"/>
      <c r="X71" s="59"/>
      <c r="Y71" s="62">
        <f>+COUNTA(L71:R71)</f>
        <v>3</v>
      </c>
      <c r="Z71" s="63">
        <f t="shared" ca="1" si="5"/>
        <v>3</v>
      </c>
      <c r="AA71" s="62" t="str">
        <f ca="1">IF(Z71&gt;Y71,"EP à prévoir","OUI")</f>
        <v>OUI</v>
      </c>
      <c r="AB71" s="61"/>
      <c r="AC71" s="74"/>
      <c r="AD71" s="61"/>
      <c r="AE71" s="61"/>
      <c r="AF71" s="59"/>
      <c r="AG71" s="59"/>
      <c r="AH71" s="65"/>
    </row>
    <row r="72" spans="2:34" s="3" customFormat="1" ht="20.100000000000001" customHeight="1">
      <c r="B72" s="56" t="s">
        <v>134</v>
      </c>
      <c r="C72" s="57">
        <v>36039</v>
      </c>
      <c r="D72" s="57">
        <v>21121</v>
      </c>
      <c r="E72" s="58">
        <f t="shared" ref="E72:E127" ca="1" si="6">DATEDIF(C72,TODAY(),"Y")</f>
        <v>22</v>
      </c>
      <c r="F72" s="59" t="s">
        <v>12</v>
      </c>
      <c r="G72" s="60" t="s">
        <v>43</v>
      </c>
      <c r="H72" s="59" t="s">
        <v>14</v>
      </c>
      <c r="I72" s="59" t="s">
        <v>15</v>
      </c>
      <c r="J72" s="59">
        <v>1</v>
      </c>
      <c r="K72" s="59" t="s">
        <v>19</v>
      </c>
      <c r="L72" s="61"/>
      <c r="M72" s="61"/>
      <c r="N72" s="61"/>
      <c r="O72" s="61"/>
      <c r="P72" s="61"/>
      <c r="Q72" s="61"/>
      <c r="R72" s="61"/>
      <c r="S72" s="59"/>
      <c r="T72" s="59"/>
      <c r="U72" s="59"/>
      <c r="V72" s="59"/>
      <c r="W72" s="59"/>
      <c r="X72" s="59"/>
      <c r="Y72" s="62">
        <f>+COUNTA(L72:R72)</f>
        <v>0</v>
      </c>
      <c r="Z72" s="63">
        <f t="shared" ca="1" si="5"/>
        <v>3</v>
      </c>
      <c r="AA72" s="62" t="str">
        <f ca="1">IF(Z72&gt;Y72,"EP à prévoir","OUI")</f>
        <v>EP à prévoir</v>
      </c>
      <c r="AB72" s="61">
        <v>44286</v>
      </c>
      <c r="AC72" s="62"/>
      <c r="AD72" s="61"/>
      <c r="AE72" s="61"/>
      <c r="AF72" s="59"/>
      <c r="AG72" s="59"/>
      <c r="AH72" s="65"/>
    </row>
    <row r="73" spans="2:34" s="3" customFormat="1" ht="20.100000000000001" customHeight="1">
      <c r="B73" s="56" t="s">
        <v>135</v>
      </c>
      <c r="C73" s="57">
        <v>36572</v>
      </c>
      <c r="D73" s="57">
        <v>27692</v>
      </c>
      <c r="E73" s="58">
        <f t="shared" ca="1" si="6"/>
        <v>21</v>
      </c>
      <c r="F73" s="59" t="s">
        <v>24</v>
      </c>
      <c r="G73" s="60" t="s">
        <v>4</v>
      </c>
      <c r="H73" s="59" t="s">
        <v>5</v>
      </c>
      <c r="I73" s="59" t="s">
        <v>1</v>
      </c>
      <c r="J73" s="59">
        <v>0.8</v>
      </c>
      <c r="K73" s="59" t="s">
        <v>19</v>
      </c>
      <c r="L73" s="61"/>
      <c r="M73" s="61"/>
      <c r="N73" s="61"/>
      <c r="O73" s="61"/>
      <c r="P73" s="61"/>
      <c r="Q73" s="61"/>
      <c r="R73" s="61"/>
      <c r="S73" s="59"/>
      <c r="T73" s="59"/>
      <c r="U73" s="59"/>
      <c r="V73" s="59"/>
      <c r="W73" s="59"/>
      <c r="X73" s="59"/>
      <c r="Y73" s="62">
        <f>+COUNTA(L73:R73)</f>
        <v>0</v>
      </c>
      <c r="Z73" s="63">
        <f t="shared" ca="1" si="5"/>
        <v>3</v>
      </c>
      <c r="AA73" s="62" t="str">
        <f ca="1">IF(Z73&gt;Y73,"EP à prévoir","OUI")</f>
        <v>EP à prévoir</v>
      </c>
      <c r="AB73" s="61">
        <v>44286</v>
      </c>
      <c r="AC73" s="62"/>
      <c r="AD73" s="61"/>
      <c r="AE73" s="61"/>
      <c r="AF73" s="59"/>
      <c r="AG73" s="59"/>
      <c r="AH73" s="65"/>
    </row>
    <row r="74" spans="2:34" s="3" customFormat="1" ht="20.100000000000001" customHeight="1">
      <c r="B74" s="56" t="s">
        <v>136</v>
      </c>
      <c r="C74" s="57">
        <v>43663</v>
      </c>
      <c r="D74" s="57">
        <v>27294</v>
      </c>
      <c r="E74" s="58">
        <f t="shared" ca="1" si="6"/>
        <v>1</v>
      </c>
      <c r="F74" s="59" t="s">
        <v>26</v>
      </c>
      <c r="G74" s="60" t="s">
        <v>16</v>
      </c>
      <c r="H74" s="59" t="s">
        <v>17</v>
      </c>
      <c r="I74" s="59" t="s">
        <v>15</v>
      </c>
      <c r="J74" s="59">
        <v>1</v>
      </c>
      <c r="K74" s="59" t="s">
        <v>19</v>
      </c>
      <c r="L74" s="61"/>
      <c r="M74" s="61"/>
      <c r="N74" s="61"/>
      <c r="O74" s="61"/>
      <c r="P74" s="61"/>
      <c r="Q74" s="61">
        <v>44164</v>
      </c>
      <c r="R74" s="61"/>
      <c r="S74" s="59"/>
      <c r="T74" s="59"/>
      <c r="U74" s="59"/>
      <c r="V74" s="59"/>
      <c r="W74" s="59"/>
      <c r="X74" s="59"/>
      <c r="Y74" s="62">
        <f>+COUNTA(L74:R74)</f>
        <v>1</v>
      </c>
      <c r="Z74" s="63">
        <f t="shared" ca="1" si="5"/>
        <v>0</v>
      </c>
      <c r="AA74" s="62" t="str">
        <f ca="1">IF(Z74&gt;Y74,"EP à prévoir","OUI")</f>
        <v>OUI</v>
      </c>
      <c r="AB74" s="61"/>
      <c r="AC74" s="74"/>
      <c r="AD74" s="61"/>
      <c r="AE74" s="61"/>
      <c r="AF74" s="59"/>
      <c r="AG74" s="59"/>
      <c r="AH74" s="65"/>
    </row>
    <row r="75" spans="2:34" s="3" customFormat="1" ht="20.100000000000001" customHeight="1">
      <c r="B75" s="56" t="s">
        <v>137</v>
      </c>
      <c r="C75" s="57">
        <v>43497</v>
      </c>
      <c r="D75" s="57">
        <v>28212</v>
      </c>
      <c r="E75" s="58">
        <f t="shared" ca="1" si="6"/>
        <v>2</v>
      </c>
      <c r="F75" s="59" t="s">
        <v>12</v>
      </c>
      <c r="G75" s="60" t="s">
        <v>13</v>
      </c>
      <c r="H75" s="59" t="s">
        <v>14</v>
      </c>
      <c r="I75" s="59" t="s">
        <v>15</v>
      </c>
      <c r="J75" s="59">
        <v>0.85650000000000004</v>
      </c>
      <c r="K75" s="59" t="s">
        <v>19</v>
      </c>
      <c r="L75" s="61"/>
      <c r="M75" s="61"/>
      <c r="N75" s="61"/>
      <c r="O75" s="61"/>
      <c r="P75" s="61"/>
      <c r="Q75" s="61"/>
      <c r="R75" s="61"/>
      <c r="S75" s="59"/>
      <c r="T75" s="59"/>
      <c r="U75" s="59"/>
      <c r="V75" s="59"/>
      <c r="W75" s="59"/>
      <c r="X75" s="59"/>
      <c r="Y75" s="62">
        <f>+COUNTA(L75:R75)</f>
        <v>0</v>
      </c>
      <c r="Z75" s="63">
        <f t="shared" ca="1" si="5"/>
        <v>1</v>
      </c>
      <c r="AA75" s="62" t="str">
        <f ca="1">IF(Z75&gt;Y75,"EP à prévoir","OUI")</f>
        <v>EP à prévoir</v>
      </c>
      <c r="AB75" s="61">
        <v>44286</v>
      </c>
      <c r="AC75" s="62"/>
      <c r="AD75" s="61"/>
      <c r="AE75" s="61"/>
      <c r="AF75" s="59"/>
      <c r="AG75" s="59"/>
      <c r="AH75" s="65"/>
    </row>
    <row r="76" spans="2:34" s="3" customFormat="1" ht="20.100000000000001" customHeight="1">
      <c r="B76" s="56" t="s">
        <v>138</v>
      </c>
      <c r="C76" s="57">
        <v>39573</v>
      </c>
      <c r="D76" s="57">
        <v>30566</v>
      </c>
      <c r="E76" s="58">
        <f t="shared" ca="1" si="6"/>
        <v>13</v>
      </c>
      <c r="F76" s="59" t="s">
        <v>25</v>
      </c>
      <c r="G76" s="60" t="s">
        <v>16</v>
      </c>
      <c r="H76" s="59" t="s">
        <v>17</v>
      </c>
      <c r="I76" s="59" t="s">
        <v>15</v>
      </c>
      <c r="J76" s="59">
        <v>1</v>
      </c>
      <c r="K76" s="59" t="s">
        <v>19</v>
      </c>
      <c r="L76" s="61"/>
      <c r="M76" s="61"/>
      <c r="N76" s="61">
        <v>43081</v>
      </c>
      <c r="O76" s="61"/>
      <c r="P76" s="61">
        <v>43623</v>
      </c>
      <c r="Q76" s="61"/>
      <c r="R76" s="61"/>
      <c r="S76" s="59"/>
      <c r="T76" s="59"/>
      <c r="U76" s="59"/>
      <c r="V76" s="59"/>
      <c r="W76" s="59"/>
      <c r="X76" s="59"/>
      <c r="Y76" s="62">
        <f>+COUNTA(L76:R76)</f>
        <v>2</v>
      </c>
      <c r="Z76" s="63">
        <f t="shared" ca="1" si="5"/>
        <v>3</v>
      </c>
      <c r="AA76" s="62" t="str">
        <f ca="1">IF(Z76&gt;Y76,"EP à prévoir","OUI")</f>
        <v>EP à prévoir</v>
      </c>
      <c r="AB76" s="61">
        <v>44377</v>
      </c>
      <c r="AC76" s="62"/>
      <c r="AD76" s="61"/>
      <c r="AE76" s="61"/>
      <c r="AF76" s="59"/>
      <c r="AG76" s="59"/>
      <c r="AH76" s="65"/>
    </row>
    <row r="77" spans="2:34" s="3" customFormat="1" ht="20.100000000000001" customHeight="1">
      <c r="B77" s="56" t="s">
        <v>139</v>
      </c>
      <c r="C77" s="57">
        <v>41548</v>
      </c>
      <c r="D77" s="57">
        <v>32825</v>
      </c>
      <c r="E77" s="58">
        <f t="shared" ca="1" si="6"/>
        <v>7</v>
      </c>
      <c r="F77" s="59" t="s">
        <v>25</v>
      </c>
      <c r="G77" s="60" t="s">
        <v>4</v>
      </c>
      <c r="H77" s="59" t="s">
        <v>5</v>
      </c>
      <c r="I77" s="59" t="s">
        <v>1</v>
      </c>
      <c r="J77" s="59">
        <v>1</v>
      </c>
      <c r="K77" s="59" t="s">
        <v>19</v>
      </c>
      <c r="L77" s="61"/>
      <c r="M77" s="61"/>
      <c r="N77" s="61">
        <v>43063</v>
      </c>
      <c r="O77" s="61"/>
      <c r="P77" s="61">
        <v>43635</v>
      </c>
      <c r="Q77" s="61"/>
      <c r="R77" s="61"/>
      <c r="S77" s="59"/>
      <c r="T77" s="59"/>
      <c r="U77" s="59"/>
      <c r="V77" s="59"/>
      <c r="W77" s="59"/>
      <c r="X77" s="59"/>
      <c r="Y77" s="62">
        <f>+COUNTA(L77:R77)</f>
        <v>2</v>
      </c>
      <c r="Z77" s="63">
        <f t="shared" ca="1" si="5"/>
        <v>3</v>
      </c>
      <c r="AA77" s="62" t="str">
        <f ca="1">IF(Z77&gt;Y77,"EP à prévoir","OUI")</f>
        <v>EP à prévoir</v>
      </c>
      <c r="AB77" s="61">
        <v>44377</v>
      </c>
      <c r="AC77" s="62"/>
      <c r="AD77" s="61"/>
      <c r="AE77" s="61"/>
      <c r="AF77" s="59"/>
      <c r="AG77" s="59"/>
      <c r="AH77" s="65"/>
    </row>
    <row r="78" spans="2:34" s="3" customFormat="1" ht="20.100000000000001" customHeight="1">
      <c r="B78" s="56" t="s">
        <v>140</v>
      </c>
      <c r="C78" s="57">
        <v>43985</v>
      </c>
      <c r="D78" s="57">
        <v>27593</v>
      </c>
      <c r="E78" s="58">
        <f t="shared" ca="1" si="6"/>
        <v>1</v>
      </c>
      <c r="F78" s="59" t="s">
        <v>22</v>
      </c>
      <c r="G78" s="60" t="s">
        <v>4</v>
      </c>
      <c r="H78" s="59" t="s">
        <v>5</v>
      </c>
      <c r="I78" s="59" t="s">
        <v>1</v>
      </c>
      <c r="J78" s="59">
        <v>1</v>
      </c>
      <c r="K78" s="59" t="s">
        <v>19</v>
      </c>
      <c r="L78" s="61"/>
      <c r="M78" s="61"/>
      <c r="N78" s="61"/>
      <c r="O78" s="61"/>
      <c r="P78" s="61"/>
      <c r="Q78" s="61"/>
      <c r="R78" s="61"/>
      <c r="S78" s="59"/>
      <c r="T78" s="59"/>
      <c r="U78" s="59"/>
      <c r="V78" s="59"/>
      <c r="W78" s="59"/>
      <c r="X78" s="59"/>
      <c r="Y78" s="62">
        <f>+COUNTA(L78:R78)</f>
        <v>0</v>
      </c>
      <c r="Z78" s="63">
        <f t="shared" ca="1" si="5"/>
        <v>0</v>
      </c>
      <c r="AA78" s="62" t="str">
        <f ca="1">IF(Z78&gt;Y78,"EP à prévoir","OUI")</f>
        <v>OUI</v>
      </c>
      <c r="AB78" s="61"/>
      <c r="AC78" s="61">
        <f>DATE(YEAR(C78)+2,MONTH(C78),DAY(C78))</f>
        <v>44715</v>
      </c>
      <c r="AD78" s="61"/>
      <c r="AE78" s="61"/>
      <c r="AF78" s="59"/>
      <c r="AG78" s="59"/>
      <c r="AH78" s="65"/>
    </row>
    <row r="79" spans="2:34" s="3" customFormat="1" ht="20.100000000000001" customHeight="1">
      <c r="B79" s="56" t="s">
        <v>141</v>
      </c>
      <c r="C79" s="57">
        <v>40994</v>
      </c>
      <c r="D79" s="57">
        <v>32570</v>
      </c>
      <c r="E79" s="58">
        <f t="shared" ca="1" si="6"/>
        <v>9</v>
      </c>
      <c r="F79" s="59" t="s">
        <v>22</v>
      </c>
      <c r="G79" s="60" t="s">
        <v>16</v>
      </c>
      <c r="H79" s="59" t="s">
        <v>17</v>
      </c>
      <c r="I79" s="59" t="s">
        <v>15</v>
      </c>
      <c r="J79" s="59">
        <v>1</v>
      </c>
      <c r="K79" s="59" t="s">
        <v>19</v>
      </c>
      <c r="L79" s="61"/>
      <c r="M79" s="61"/>
      <c r="N79" s="61">
        <v>42946</v>
      </c>
      <c r="O79" s="61"/>
      <c r="P79" s="61">
        <v>43778</v>
      </c>
      <c r="Q79" s="61"/>
      <c r="R79" s="61"/>
      <c r="S79" s="59"/>
      <c r="T79" s="59"/>
      <c r="U79" s="59"/>
      <c r="V79" s="59"/>
      <c r="W79" s="59"/>
      <c r="X79" s="59"/>
      <c r="Y79" s="62">
        <f>+COUNTA(L79:R79)</f>
        <v>2</v>
      </c>
      <c r="Z79" s="63">
        <f t="shared" ca="1" si="5"/>
        <v>3</v>
      </c>
      <c r="AA79" s="62" t="str">
        <f ca="1">IF(Z79&gt;Y79,"EP à prévoir","OUI")</f>
        <v>EP à prévoir</v>
      </c>
      <c r="AB79" s="61">
        <v>44530</v>
      </c>
      <c r="AC79" s="62"/>
      <c r="AD79" s="61"/>
      <c r="AE79" s="61"/>
      <c r="AF79" s="59"/>
      <c r="AG79" s="59"/>
      <c r="AH79" s="65"/>
    </row>
    <row r="80" spans="2:34" s="3" customFormat="1" ht="20.100000000000001" customHeight="1">
      <c r="B80" s="56" t="s">
        <v>142</v>
      </c>
      <c r="C80" s="57">
        <v>43046</v>
      </c>
      <c r="D80" s="57">
        <v>28955</v>
      </c>
      <c r="E80" s="58">
        <f t="shared" ca="1" si="6"/>
        <v>3</v>
      </c>
      <c r="F80" s="59" t="s">
        <v>12</v>
      </c>
      <c r="G80" s="60" t="s">
        <v>43</v>
      </c>
      <c r="H80" s="59" t="s">
        <v>33</v>
      </c>
      <c r="I80" s="59" t="s">
        <v>15</v>
      </c>
      <c r="J80" s="59">
        <v>1</v>
      </c>
      <c r="K80" s="59" t="s">
        <v>19</v>
      </c>
      <c r="L80" s="61"/>
      <c r="M80" s="61"/>
      <c r="N80" s="61"/>
      <c r="O80" s="61"/>
      <c r="P80" s="61"/>
      <c r="Q80" s="61">
        <v>44163</v>
      </c>
      <c r="R80" s="61"/>
      <c r="S80" s="59"/>
      <c r="T80" s="59"/>
      <c r="U80" s="59"/>
      <c r="V80" s="59"/>
      <c r="W80" s="59"/>
      <c r="X80" s="59"/>
      <c r="Y80" s="62">
        <f>+COUNTA(L80:R80)</f>
        <v>1</v>
      </c>
      <c r="Z80" s="63">
        <f t="shared" ca="1" si="5"/>
        <v>1</v>
      </c>
      <c r="AA80" s="62" t="str">
        <f ca="1">IF(Z80&gt;Y80,"EP à prévoir","OUI")</f>
        <v>OUI</v>
      </c>
      <c r="AB80" s="61"/>
      <c r="AC80" s="62"/>
      <c r="AD80" s="61"/>
      <c r="AE80" s="61"/>
      <c r="AF80" s="59"/>
      <c r="AG80" s="59"/>
      <c r="AH80" s="65"/>
    </row>
    <row r="81" spans="1:166" s="3" customFormat="1" ht="20.100000000000001" customHeight="1">
      <c r="B81" s="56" t="s">
        <v>143</v>
      </c>
      <c r="C81" s="57">
        <v>42795</v>
      </c>
      <c r="D81" s="57">
        <v>33785</v>
      </c>
      <c r="E81" s="58">
        <f t="shared" ca="1" si="6"/>
        <v>4</v>
      </c>
      <c r="F81" s="59" t="s">
        <v>3</v>
      </c>
      <c r="G81" s="60" t="s">
        <v>16</v>
      </c>
      <c r="H81" s="59" t="s">
        <v>17</v>
      </c>
      <c r="I81" s="59" t="s">
        <v>15</v>
      </c>
      <c r="J81" s="59">
        <v>1</v>
      </c>
      <c r="K81" s="59" t="s">
        <v>19</v>
      </c>
      <c r="L81" s="61"/>
      <c r="M81" s="61"/>
      <c r="N81" s="61"/>
      <c r="O81" s="61"/>
      <c r="P81" s="61">
        <v>43761</v>
      </c>
      <c r="Q81" s="61"/>
      <c r="R81" s="61"/>
      <c r="S81" s="59"/>
      <c r="T81" s="59"/>
      <c r="U81" s="59"/>
      <c r="V81" s="59"/>
      <c r="W81" s="59"/>
      <c r="X81" s="59"/>
      <c r="Y81" s="62">
        <f>+COUNTA(L81:R81)</f>
        <v>1</v>
      </c>
      <c r="Z81" s="63">
        <f t="shared" ca="1" si="5"/>
        <v>2</v>
      </c>
      <c r="AA81" s="62" t="str">
        <f ca="1">IF(Z81&gt;Y81,"EP à prévoir","OUI")</f>
        <v>EP à prévoir</v>
      </c>
      <c r="AB81" s="61"/>
      <c r="AC81" s="62"/>
      <c r="AD81" s="61"/>
      <c r="AE81" s="61"/>
      <c r="AF81" s="59"/>
      <c r="AG81" s="59"/>
      <c r="AH81" s="65"/>
    </row>
    <row r="82" spans="1:166" s="3" customFormat="1" ht="20.100000000000001" customHeight="1">
      <c r="B82" s="56" t="s">
        <v>144</v>
      </c>
      <c r="C82" s="57">
        <v>41619</v>
      </c>
      <c r="D82" s="57">
        <v>33809</v>
      </c>
      <c r="E82" s="58">
        <f t="shared" ca="1" si="6"/>
        <v>7</v>
      </c>
      <c r="F82" s="59" t="s">
        <v>12</v>
      </c>
      <c r="G82" s="60" t="s">
        <v>43</v>
      </c>
      <c r="H82" s="59" t="s">
        <v>33</v>
      </c>
      <c r="I82" s="59" t="s">
        <v>15</v>
      </c>
      <c r="J82" s="59">
        <v>0.28570000000000001</v>
      </c>
      <c r="K82" s="59" t="s">
        <v>19</v>
      </c>
      <c r="L82" s="61">
        <v>42154</v>
      </c>
      <c r="M82" s="61"/>
      <c r="N82" s="61"/>
      <c r="O82" s="61"/>
      <c r="P82" s="61"/>
      <c r="Q82" s="61"/>
      <c r="R82" s="61"/>
      <c r="S82" s="59"/>
      <c r="T82" s="59"/>
      <c r="U82" s="59"/>
      <c r="V82" s="59"/>
      <c r="W82" s="59"/>
      <c r="X82" s="59"/>
      <c r="Y82" s="62">
        <f>+COUNTA(L82:R82)</f>
        <v>1</v>
      </c>
      <c r="Z82" s="63">
        <f t="shared" ca="1" si="5"/>
        <v>3</v>
      </c>
      <c r="AA82" s="62" t="str">
        <f ca="1">IF(Z82&gt;Y82,"EP à prévoir","OUI")</f>
        <v>EP à prévoir</v>
      </c>
      <c r="AB82" s="61">
        <v>44286</v>
      </c>
      <c r="AC82" s="62"/>
      <c r="AD82" s="61"/>
      <c r="AE82" s="61"/>
      <c r="AF82" s="59"/>
      <c r="AG82" s="59"/>
      <c r="AH82" s="65"/>
    </row>
    <row r="83" spans="1:166" s="3" customFormat="1" ht="20.100000000000001" customHeight="1">
      <c r="B83" s="56" t="s">
        <v>145</v>
      </c>
      <c r="C83" s="57">
        <v>32305</v>
      </c>
      <c r="D83" s="57">
        <v>23309</v>
      </c>
      <c r="E83" s="58">
        <f t="shared" ca="1" si="6"/>
        <v>32</v>
      </c>
      <c r="F83" s="59" t="s">
        <v>44</v>
      </c>
      <c r="G83" s="60" t="s">
        <v>50</v>
      </c>
      <c r="H83" s="59" t="s">
        <v>21</v>
      </c>
      <c r="I83" s="59" t="s">
        <v>15</v>
      </c>
      <c r="J83" s="59">
        <v>0.75</v>
      </c>
      <c r="K83" s="59" t="s">
        <v>19</v>
      </c>
      <c r="L83" s="61"/>
      <c r="M83" s="61"/>
      <c r="N83" s="61"/>
      <c r="O83" s="61"/>
      <c r="P83" s="61"/>
      <c r="Q83" s="61"/>
      <c r="R83" s="61"/>
      <c r="S83" s="59"/>
      <c r="T83" s="59"/>
      <c r="U83" s="59"/>
      <c r="V83" s="59"/>
      <c r="W83" s="59"/>
      <c r="X83" s="59"/>
      <c r="Y83" s="62">
        <f>+COUNTA(L83:R83)</f>
        <v>0</v>
      </c>
      <c r="Z83" s="63">
        <f t="shared" ca="1" si="5"/>
        <v>3</v>
      </c>
      <c r="AA83" s="62" t="str">
        <f ca="1">IF(Z83&gt;Y83,"EP à prévoir","OUI")</f>
        <v>EP à prévoir</v>
      </c>
      <c r="AB83" s="61">
        <v>44286</v>
      </c>
      <c r="AC83" s="62"/>
      <c r="AD83" s="61"/>
      <c r="AE83" s="61"/>
      <c r="AF83" s="59"/>
      <c r="AG83" s="59"/>
      <c r="AH83" s="65"/>
    </row>
    <row r="84" spans="1:166" s="3" customFormat="1" ht="20.100000000000001" customHeight="1">
      <c r="B84" s="56" t="s">
        <v>146</v>
      </c>
      <c r="C84" s="57">
        <v>39539</v>
      </c>
      <c r="D84" s="57">
        <v>26691</v>
      </c>
      <c r="E84" s="58">
        <f t="shared" ca="1" si="6"/>
        <v>13</v>
      </c>
      <c r="F84" s="59" t="s">
        <v>12</v>
      </c>
      <c r="G84" s="60" t="s">
        <v>4</v>
      </c>
      <c r="H84" s="59" t="s">
        <v>5</v>
      </c>
      <c r="I84" s="59" t="s">
        <v>1</v>
      </c>
      <c r="J84" s="59">
        <v>1</v>
      </c>
      <c r="K84" s="59" t="s">
        <v>19</v>
      </c>
      <c r="L84" s="61"/>
      <c r="M84" s="61"/>
      <c r="N84" s="61"/>
      <c r="O84" s="61"/>
      <c r="P84" s="61"/>
      <c r="Q84" s="61"/>
      <c r="R84" s="61"/>
      <c r="S84" s="59"/>
      <c r="T84" s="59"/>
      <c r="U84" s="59"/>
      <c r="V84" s="59"/>
      <c r="W84" s="59"/>
      <c r="X84" s="59"/>
      <c r="Y84" s="62">
        <f>+COUNTA(L84:R84)</f>
        <v>0</v>
      </c>
      <c r="Z84" s="63">
        <f t="shared" ca="1" si="5"/>
        <v>3</v>
      </c>
      <c r="AA84" s="62" t="str">
        <f ca="1">IF(Z84&gt;Y84,"EP à prévoir","OUI")</f>
        <v>EP à prévoir</v>
      </c>
      <c r="AB84" s="61">
        <v>44286</v>
      </c>
      <c r="AC84" s="62"/>
      <c r="AD84" s="61"/>
      <c r="AE84" s="61"/>
      <c r="AF84" s="59"/>
      <c r="AG84" s="59"/>
      <c r="AH84" s="65"/>
    </row>
    <row r="85" spans="1:166" s="3" customFormat="1" ht="20.100000000000001" customHeight="1">
      <c r="B85" s="56" t="s">
        <v>147</v>
      </c>
      <c r="C85" s="57">
        <v>35065</v>
      </c>
      <c r="D85" s="57">
        <v>26126</v>
      </c>
      <c r="E85" s="58">
        <f t="shared" ca="1" si="6"/>
        <v>25</v>
      </c>
      <c r="F85" s="59" t="s">
        <v>25</v>
      </c>
      <c r="G85" s="60" t="s">
        <v>4</v>
      </c>
      <c r="H85" s="59" t="s">
        <v>5</v>
      </c>
      <c r="I85" s="59" t="s">
        <v>1</v>
      </c>
      <c r="J85" s="59">
        <v>1</v>
      </c>
      <c r="K85" s="59" t="s">
        <v>19</v>
      </c>
      <c r="L85" s="61"/>
      <c r="M85" s="61"/>
      <c r="N85" s="61">
        <v>43061</v>
      </c>
      <c r="O85" s="61"/>
      <c r="P85" s="61">
        <v>43582</v>
      </c>
      <c r="Q85" s="61"/>
      <c r="R85" s="61"/>
      <c r="S85" s="59"/>
      <c r="T85" s="59"/>
      <c r="U85" s="59"/>
      <c r="V85" s="59"/>
      <c r="W85" s="59"/>
      <c r="X85" s="59"/>
      <c r="Y85" s="62">
        <f>+COUNTA(L85:R85)</f>
        <v>2</v>
      </c>
      <c r="Z85" s="63">
        <f t="shared" ca="1" si="5"/>
        <v>3</v>
      </c>
      <c r="AA85" s="62" t="str">
        <f ca="1">IF(Z85&gt;Y85,"EP à prévoir","OUI")</f>
        <v>EP à prévoir</v>
      </c>
      <c r="AB85" s="61">
        <v>44316</v>
      </c>
      <c r="AC85" s="62"/>
      <c r="AD85" s="61"/>
      <c r="AE85" s="61"/>
      <c r="AF85" s="59"/>
      <c r="AG85" s="59"/>
      <c r="AH85" s="65"/>
    </row>
    <row r="86" spans="1:166" s="12" customFormat="1" ht="20.100000000000001" customHeight="1">
      <c r="A86" s="88"/>
      <c r="B86" s="56" t="s">
        <v>148</v>
      </c>
      <c r="C86" s="67">
        <v>40940</v>
      </c>
      <c r="D86" s="71">
        <v>24228</v>
      </c>
      <c r="E86" s="58">
        <f t="shared" ca="1" si="6"/>
        <v>9</v>
      </c>
      <c r="F86" s="71" t="s">
        <v>22</v>
      </c>
      <c r="G86" s="72" t="s">
        <v>4</v>
      </c>
      <c r="H86" s="71" t="s">
        <v>5</v>
      </c>
      <c r="I86" s="71" t="s">
        <v>1</v>
      </c>
      <c r="J86" s="71">
        <v>1</v>
      </c>
      <c r="K86" s="71" t="s">
        <v>19</v>
      </c>
      <c r="L86" s="61"/>
      <c r="M86" s="61"/>
      <c r="N86" s="61">
        <v>42901</v>
      </c>
      <c r="O86" s="61"/>
      <c r="P86" s="61">
        <v>43775</v>
      </c>
      <c r="Q86" s="61"/>
      <c r="R86" s="61"/>
      <c r="S86" s="59"/>
      <c r="T86" s="59"/>
      <c r="U86" s="59"/>
      <c r="V86" s="59"/>
      <c r="W86" s="59"/>
      <c r="X86" s="59"/>
      <c r="Y86" s="62">
        <f>+COUNTA(L86:R86)</f>
        <v>2</v>
      </c>
      <c r="Z86" s="63">
        <f t="shared" ca="1" si="5"/>
        <v>3</v>
      </c>
      <c r="AA86" s="62" t="str">
        <f ca="1">IF(Z86&gt;Y86,"EP à prévoir","OUI")</f>
        <v>EP à prévoir</v>
      </c>
      <c r="AB86" s="61">
        <v>44530</v>
      </c>
      <c r="AC86" s="62"/>
      <c r="AD86" s="61"/>
      <c r="AE86" s="61"/>
      <c r="AF86" s="71"/>
      <c r="AG86" s="71"/>
      <c r="AH86" s="7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4"/>
    </row>
    <row r="87" spans="1:166" s="3" customFormat="1" ht="20.100000000000001" customHeight="1">
      <c r="B87" s="56" t="s">
        <v>149</v>
      </c>
      <c r="C87" s="57">
        <v>42080</v>
      </c>
      <c r="D87" s="57">
        <v>28036</v>
      </c>
      <c r="E87" s="58">
        <f t="shared" ca="1" si="6"/>
        <v>6</v>
      </c>
      <c r="F87" s="59" t="s">
        <v>38</v>
      </c>
      <c r="G87" s="60" t="s">
        <v>36</v>
      </c>
      <c r="H87" s="59" t="s">
        <v>37</v>
      </c>
      <c r="I87" s="59" t="s">
        <v>1</v>
      </c>
      <c r="J87" s="59">
        <v>1</v>
      </c>
      <c r="K87" s="59" t="s">
        <v>19</v>
      </c>
      <c r="L87" s="61"/>
      <c r="M87" s="61"/>
      <c r="N87" s="61"/>
      <c r="O87" s="61"/>
      <c r="P87" s="61">
        <v>43798</v>
      </c>
      <c r="Q87" s="61"/>
      <c r="R87" s="61"/>
      <c r="S87" s="59"/>
      <c r="T87" s="59"/>
      <c r="U87" s="59"/>
      <c r="V87" s="59"/>
      <c r="W87" s="59"/>
      <c r="X87" s="59"/>
      <c r="Y87" s="62">
        <f>+COUNTA(L87:R87)</f>
        <v>1</v>
      </c>
      <c r="Z87" s="63">
        <f t="shared" ca="1" si="5"/>
        <v>3</v>
      </c>
      <c r="AA87" s="62" t="str">
        <f ca="1">IF(Z87&gt;Y87,"EP à prévoir","OUI")</f>
        <v>EP à prévoir</v>
      </c>
      <c r="AB87" s="61">
        <v>44286</v>
      </c>
      <c r="AC87" s="62"/>
      <c r="AD87" s="61"/>
      <c r="AE87" s="61"/>
      <c r="AF87" s="59"/>
      <c r="AG87" s="59"/>
      <c r="AH87" s="65"/>
    </row>
    <row r="88" spans="1:166" s="3" customFormat="1" ht="20.100000000000001" customHeight="1">
      <c r="B88" s="56" t="s">
        <v>150</v>
      </c>
      <c r="C88" s="57">
        <v>44071</v>
      </c>
      <c r="D88" s="57">
        <v>32330</v>
      </c>
      <c r="E88" s="58">
        <f t="shared" ca="1" si="6"/>
        <v>0</v>
      </c>
      <c r="F88" s="59" t="s">
        <v>12</v>
      </c>
      <c r="G88" s="60" t="s">
        <v>13</v>
      </c>
      <c r="H88" s="59" t="s">
        <v>14</v>
      </c>
      <c r="I88" s="59" t="s">
        <v>15</v>
      </c>
      <c r="J88" s="59">
        <v>0</v>
      </c>
      <c r="K88" s="59" t="s">
        <v>19</v>
      </c>
      <c r="L88" s="61"/>
      <c r="M88" s="61"/>
      <c r="N88" s="61"/>
      <c r="O88" s="61"/>
      <c r="P88" s="61"/>
      <c r="Q88" s="61"/>
      <c r="R88" s="61"/>
      <c r="S88" s="59"/>
      <c r="T88" s="59"/>
      <c r="U88" s="59"/>
      <c r="V88" s="59"/>
      <c r="W88" s="59"/>
      <c r="X88" s="59"/>
      <c r="Y88" s="62">
        <f>+COUNTA(L88:R88)</f>
        <v>0</v>
      </c>
      <c r="Z88" s="63">
        <f t="shared" ca="1" si="5"/>
        <v>0</v>
      </c>
      <c r="AA88" s="62" t="str">
        <f ca="1">IF(Z88&gt;Y88,"EP à prévoir","OUI")</f>
        <v>OUI</v>
      </c>
      <c r="AB88" s="61"/>
      <c r="AC88" s="61">
        <f>DATE(YEAR(C88)+2,MONTH(C88),DAY(C88))</f>
        <v>44801</v>
      </c>
      <c r="AD88" s="61"/>
      <c r="AE88" s="61"/>
      <c r="AF88" s="59"/>
      <c r="AG88" s="59"/>
      <c r="AH88" s="65"/>
    </row>
    <row r="89" spans="1:166" s="3" customFormat="1" ht="20.100000000000001" customHeight="1">
      <c r="B89" s="56" t="s">
        <v>151</v>
      </c>
      <c r="C89" s="57">
        <v>43556</v>
      </c>
      <c r="D89" s="57">
        <v>33100</v>
      </c>
      <c r="E89" s="58">
        <f t="shared" ca="1" si="6"/>
        <v>2</v>
      </c>
      <c r="F89" s="59" t="s">
        <v>0</v>
      </c>
      <c r="G89" s="60" t="s">
        <v>36</v>
      </c>
      <c r="H89" s="59" t="s">
        <v>5</v>
      </c>
      <c r="I89" s="59" t="s">
        <v>1</v>
      </c>
      <c r="J89" s="59">
        <v>0.8</v>
      </c>
      <c r="K89" s="59" t="s">
        <v>19</v>
      </c>
      <c r="L89" s="61"/>
      <c r="M89" s="61"/>
      <c r="N89" s="61"/>
      <c r="O89" s="61"/>
      <c r="P89" s="61"/>
      <c r="Q89" s="61"/>
      <c r="R89" s="61"/>
      <c r="S89" s="59"/>
      <c r="T89" s="59"/>
      <c r="U89" s="59"/>
      <c r="V89" s="59"/>
      <c r="W89" s="59"/>
      <c r="X89" s="59"/>
      <c r="Y89" s="62">
        <f>+COUNTA(L89:R89)</f>
        <v>0</v>
      </c>
      <c r="Z89" s="63">
        <f t="shared" ca="1" si="5"/>
        <v>1</v>
      </c>
      <c r="AA89" s="62" t="str">
        <f ca="1">IF(Z89&gt;Y89,"EP à prévoir","OUI")</f>
        <v>EP à prévoir</v>
      </c>
      <c r="AB89" s="61">
        <f>DATE(YEAR(C89)+2,MONTH(C89),DAY(C89))</f>
        <v>44287</v>
      </c>
      <c r="AC89" s="62"/>
      <c r="AD89" s="61"/>
      <c r="AE89" s="61"/>
      <c r="AF89" s="59"/>
      <c r="AG89" s="59"/>
      <c r="AH89" s="65"/>
    </row>
    <row r="90" spans="1:166" s="3" customFormat="1" ht="20.100000000000001" customHeight="1">
      <c r="B90" s="56" t="s">
        <v>152</v>
      </c>
      <c r="C90" s="57">
        <v>29656</v>
      </c>
      <c r="D90" s="57">
        <v>22290</v>
      </c>
      <c r="E90" s="58">
        <f t="shared" ca="1" si="6"/>
        <v>40</v>
      </c>
      <c r="F90" s="59" t="s">
        <v>9</v>
      </c>
      <c r="G90" s="60" t="s">
        <v>10</v>
      </c>
      <c r="H90" s="59" t="s">
        <v>42</v>
      </c>
      <c r="I90" s="59" t="s">
        <v>1</v>
      </c>
      <c r="J90" s="59">
        <v>1</v>
      </c>
      <c r="K90" s="59" t="s">
        <v>19</v>
      </c>
      <c r="L90" s="61"/>
      <c r="M90" s="61"/>
      <c r="N90" s="61"/>
      <c r="O90" s="61"/>
      <c r="P90" s="61"/>
      <c r="Q90" s="61"/>
      <c r="R90" s="61"/>
      <c r="S90" s="59"/>
      <c r="T90" s="59"/>
      <c r="U90" s="59"/>
      <c r="V90" s="59"/>
      <c r="W90" s="59"/>
      <c r="X90" s="59"/>
      <c r="Y90" s="62">
        <f>+COUNTA(L90:R90)</f>
        <v>0</v>
      </c>
      <c r="Z90" s="63">
        <f t="shared" ca="1" si="5"/>
        <v>3</v>
      </c>
      <c r="AA90" s="62" t="str">
        <f ca="1">IF(Z90&gt;Y90,"EP à prévoir","OUI")</f>
        <v>EP à prévoir</v>
      </c>
      <c r="AB90" s="61">
        <v>44286</v>
      </c>
      <c r="AC90" s="62"/>
      <c r="AD90" s="61"/>
      <c r="AE90" s="61"/>
      <c r="AF90" s="59"/>
      <c r="AG90" s="59"/>
      <c r="AH90" s="65"/>
    </row>
    <row r="91" spans="1:166" s="3" customFormat="1" ht="20.100000000000001" customHeight="1">
      <c r="B91" s="56" t="s">
        <v>153</v>
      </c>
      <c r="C91" s="57">
        <v>37851</v>
      </c>
      <c r="D91" s="57">
        <v>21648</v>
      </c>
      <c r="E91" s="58">
        <f t="shared" ca="1" si="6"/>
        <v>17</v>
      </c>
      <c r="F91" s="59" t="s">
        <v>2</v>
      </c>
      <c r="G91" s="60" t="s">
        <v>35</v>
      </c>
      <c r="H91" s="59"/>
      <c r="I91" s="59" t="s">
        <v>7</v>
      </c>
      <c r="J91" s="59">
        <v>1</v>
      </c>
      <c r="K91" s="59" t="s">
        <v>19</v>
      </c>
      <c r="L91" s="61"/>
      <c r="M91" s="61"/>
      <c r="N91" s="61">
        <v>43082</v>
      </c>
      <c r="O91" s="61"/>
      <c r="P91" s="61"/>
      <c r="Q91" s="61">
        <v>44160</v>
      </c>
      <c r="R91" s="61"/>
      <c r="S91" s="59"/>
      <c r="T91" s="59"/>
      <c r="U91" s="59"/>
      <c r="V91" s="59"/>
      <c r="W91" s="59"/>
      <c r="X91" s="59"/>
      <c r="Y91" s="62">
        <f>+COUNTA(L91:R91)</f>
        <v>2</v>
      </c>
      <c r="Z91" s="63">
        <f t="shared" ca="1" si="5"/>
        <v>3</v>
      </c>
      <c r="AA91" s="62" t="str">
        <f ca="1">IF(Z91&gt;Y91,"EP à prévoir","OUI")</f>
        <v>EP à prévoir</v>
      </c>
      <c r="AB91" s="61">
        <v>44530</v>
      </c>
      <c r="AC91" s="62"/>
      <c r="AD91" s="61"/>
      <c r="AE91" s="61"/>
      <c r="AF91" s="59"/>
      <c r="AG91" s="59"/>
      <c r="AH91" s="65"/>
    </row>
    <row r="92" spans="1:166" s="3" customFormat="1" ht="20.100000000000001" customHeight="1">
      <c r="B92" s="56" t="s">
        <v>154</v>
      </c>
      <c r="C92" s="57">
        <v>41275</v>
      </c>
      <c r="D92" s="57">
        <v>32462</v>
      </c>
      <c r="E92" s="58">
        <f t="shared" ca="1" si="6"/>
        <v>8</v>
      </c>
      <c r="F92" s="59" t="s">
        <v>24</v>
      </c>
      <c r="G92" s="60" t="s">
        <v>16</v>
      </c>
      <c r="H92" s="59" t="s">
        <v>17</v>
      </c>
      <c r="I92" s="59" t="s">
        <v>15</v>
      </c>
      <c r="J92" s="59">
        <v>0.50109999999999999</v>
      </c>
      <c r="K92" s="59" t="s">
        <v>19</v>
      </c>
      <c r="L92" s="61"/>
      <c r="M92" s="61"/>
      <c r="N92" s="61"/>
      <c r="O92" s="61"/>
      <c r="P92" s="61"/>
      <c r="Q92" s="61"/>
      <c r="R92" s="61"/>
      <c r="S92" s="59"/>
      <c r="T92" s="59"/>
      <c r="U92" s="59"/>
      <c r="V92" s="59"/>
      <c r="W92" s="59"/>
      <c r="X92" s="59"/>
      <c r="Y92" s="62">
        <f>+COUNTA(L92:R92)</f>
        <v>0</v>
      </c>
      <c r="Z92" s="63">
        <f t="shared" ca="1" si="5"/>
        <v>3</v>
      </c>
      <c r="AA92" s="62" t="str">
        <f ca="1">IF(Z92&gt;Y92,"EP à prévoir","OUI")</f>
        <v>EP à prévoir</v>
      </c>
      <c r="AB92" s="61">
        <v>44286</v>
      </c>
      <c r="AC92" s="62"/>
      <c r="AD92" s="61"/>
      <c r="AE92" s="61"/>
      <c r="AF92" s="59"/>
      <c r="AG92" s="59"/>
      <c r="AH92" s="65"/>
    </row>
    <row r="93" spans="1:166" s="3" customFormat="1" ht="20.100000000000001" customHeight="1">
      <c r="B93" s="56" t="s">
        <v>155</v>
      </c>
      <c r="C93" s="57">
        <v>31343</v>
      </c>
      <c r="D93" s="57">
        <v>23558</v>
      </c>
      <c r="E93" s="58">
        <f t="shared" ca="1" si="6"/>
        <v>35</v>
      </c>
      <c r="F93" s="59" t="s">
        <v>26</v>
      </c>
      <c r="G93" s="60" t="s">
        <v>29</v>
      </c>
      <c r="H93" s="59" t="s">
        <v>30</v>
      </c>
      <c r="I93" s="59" t="s">
        <v>1</v>
      </c>
      <c r="J93" s="59">
        <v>0.8</v>
      </c>
      <c r="K93" s="59" t="s">
        <v>19</v>
      </c>
      <c r="L93" s="61"/>
      <c r="M93" s="61"/>
      <c r="N93" s="61"/>
      <c r="O93" s="61"/>
      <c r="P93" s="61"/>
      <c r="Q93" s="61">
        <v>44182</v>
      </c>
      <c r="R93" s="61"/>
      <c r="S93" s="59"/>
      <c r="T93" s="59"/>
      <c r="U93" s="59"/>
      <c r="V93" s="59"/>
      <c r="W93" s="59"/>
      <c r="X93" s="59"/>
      <c r="Y93" s="62">
        <f>+COUNTA(L93:R93)</f>
        <v>1</v>
      </c>
      <c r="Z93" s="63">
        <f t="shared" ca="1" si="5"/>
        <v>3</v>
      </c>
      <c r="AA93" s="62" t="str">
        <f ca="1">IF(Z93&gt;Y93,"EP à prévoir","OUI")</f>
        <v>EP à prévoir</v>
      </c>
      <c r="AB93" s="61">
        <v>44561</v>
      </c>
      <c r="AC93" s="62"/>
      <c r="AD93" s="61"/>
      <c r="AE93" s="61"/>
      <c r="AF93" s="59"/>
      <c r="AG93" s="59"/>
      <c r="AH93" s="65"/>
    </row>
    <row r="94" spans="1:166" s="3" customFormat="1" ht="20.100000000000001" customHeight="1">
      <c r="B94" s="56" t="s">
        <v>156</v>
      </c>
      <c r="C94" s="57">
        <v>34149</v>
      </c>
      <c r="D94" s="57">
        <v>25976</v>
      </c>
      <c r="E94" s="58">
        <f t="shared" ca="1" si="6"/>
        <v>27</v>
      </c>
      <c r="F94" s="59" t="s">
        <v>25</v>
      </c>
      <c r="G94" s="60" t="s">
        <v>16</v>
      </c>
      <c r="H94" s="59" t="s">
        <v>17</v>
      </c>
      <c r="I94" s="59" t="s">
        <v>15</v>
      </c>
      <c r="J94" s="59">
        <v>1</v>
      </c>
      <c r="K94" s="59" t="s">
        <v>19</v>
      </c>
      <c r="L94" s="61"/>
      <c r="M94" s="61"/>
      <c r="N94" s="61"/>
      <c r="O94" s="61"/>
      <c r="P94" s="61">
        <v>43574</v>
      </c>
      <c r="Q94" s="61"/>
      <c r="R94" s="61"/>
      <c r="S94" s="59"/>
      <c r="T94" s="59"/>
      <c r="U94" s="59"/>
      <c r="V94" s="59"/>
      <c r="W94" s="59"/>
      <c r="X94" s="59"/>
      <c r="Y94" s="62">
        <f>+COUNTA(L94:R94)</f>
        <v>1</v>
      </c>
      <c r="Z94" s="63">
        <f t="shared" ref="Z94:Z127" ca="1" si="7">IF(E94/2&gt;3,3,ROUNDDOWN(E94/2,0))</f>
        <v>3</v>
      </c>
      <c r="AA94" s="62" t="str">
        <f ca="1">IF(Z94&gt;Y94,"EP à prévoir","OUI")</f>
        <v>EP à prévoir</v>
      </c>
      <c r="AB94" s="61">
        <v>44316</v>
      </c>
      <c r="AC94" s="62"/>
      <c r="AD94" s="61"/>
      <c r="AE94" s="61"/>
      <c r="AF94" s="59"/>
      <c r="AG94" s="59"/>
      <c r="AH94" s="65"/>
    </row>
    <row r="95" spans="1:166" s="3" customFormat="1" ht="20.100000000000001" customHeight="1">
      <c r="B95" s="56" t="s">
        <v>157</v>
      </c>
      <c r="C95" s="57">
        <v>33421</v>
      </c>
      <c r="D95" s="57">
        <v>25462</v>
      </c>
      <c r="E95" s="58">
        <f t="shared" ca="1" si="6"/>
        <v>29</v>
      </c>
      <c r="F95" s="59" t="s">
        <v>12</v>
      </c>
      <c r="G95" s="60" t="s">
        <v>43</v>
      </c>
      <c r="H95" s="59" t="s">
        <v>33</v>
      </c>
      <c r="I95" s="59" t="s">
        <v>15</v>
      </c>
      <c r="J95" s="59">
        <v>0.6</v>
      </c>
      <c r="K95" s="59" t="s">
        <v>19</v>
      </c>
      <c r="L95" s="61"/>
      <c r="M95" s="61"/>
      <c r="N95" s="61"/>
      <c r="O95" s="61"/>
      <c r="P95" s="61"/>
      <c r="Q95" s="61"/>
      <c r="R95" s="61"/>
      <c r="S95" s="59"/>
      <c r="T95" s="59"/>
      <c r="U95" s="59"/>
      <c r="V95" s="59"/>
      <c r="W95" s="59"/>
      <c r="X95" s="59"/>
      <c r="Y95" s="62">
        <f>+COUNTA(L95:R95)</f>
        <v>0</v>
      </c>
      <c r="Z95" s="63">
        <f t="shared" ca="1" si="7"/>
        <v>3</v>
      </c>
      <c r="AA95" s="62" t="str">
        <f ca="1">IF(Z95&gt;Y95,"EP à prévoir","OUI")</f>
        <v>EP à prévoir</v>
      </c>
      <c r="AB95" s="61">
        <v>44286</v>
      </c>
      <c r="AC95" s="62"/>
      <c r="AD95" s="61"/>
      <c r="AE95" s="61"/>
      <c r="AF95" s="59"/>
      <c r="AG95" s="59"/>
      <c r="AH95" s="65"/>
    </row>
    <row r="96" spans="1:166" s="3" customFormat="1" ht="20.100000000000001" customHeight="1">
      <c r="B96" s="56" t="s">
        <v>158</v>
      </c>
      <c r="C96" s="57">
        <v>42550</v>
      </c>
      <c r="D96" s="57">
        <v>22239</v>
      </c>
      <c r="E96" s="58">
        <f t="shared" ca="1" si="6"/>
        <v>4</v>
      </c>
      <c r="F96" s="59" t="s">
        <v>0</v>
      </c>
      <c r="G96" s="60" t="s">
        <v>36</v>
      </c>
      <c r="H96" s="59" t="s">
        <v>5</v>
      </c>
      <c r="I96" s="59" t="s">
        <v>1</v>
      </c>
      <c r="J96" s="59">
        <v>1</v>
      </c>
      <c r="K96" s="59" t="s">
        <v>19</v>
      </c>
      <c r="L96" s="61"/>
      <c r="M96" s="61"/>
      <c r="N96" s="61">
        <v>43082</v>
      </c>
      <c r="O96" s="61"/>
      <c r="P96" s="61"/>
      <c r="Q96" s="61"/>
      <c r="R96" s="61"/>
      <c r="S96" s="59"/>
      <c r="T96" s="59"/>
      <c r="U96" s="59"/>
      <c r="V96" s="59"/>
      <c r="W96" s="59"/>
      <c r="X96" s="59"/>
      <c r="Y96" s="62">
        <f>+COUNTA(L96:R96)</f>
        <v>1</v>
      </c>
      <c r="Z96" s="63">
        <f t="shared" ca="1" si="7"/>
        <v>2</v>
      </c>
      <c r="AA96" s="62" t="str">
        <f ca="1">IF(Z96&gt;Y96,"EP à prévoir","OUI")</f>
        <v>EP à prévoir</v>
      </c>
      <c r="AB96" s="61"/>
      <c r="AC96" s="62"/>
      <c r="AD96" s="61"/>
      <c r="AE96" s="61"/>
      <c r="AF96" s="59"/>
      <c r="AG96" s="59"/>
      <c r="AH96" s="65"/>
    </row>
    <row r="97" spans="2:34" s="3" customFormat="1" ht="20.100000000000001" customHeight="1">
      <c r="B97" s="56" t="s">
        <v>159</v>
      </c>
      <c r="C97" s="57">
        <v>36168</v>
      </c>
      <c r="D97" s="57">
        <v>24493</v>
      </c>
      <c r="E97" s="58">
        <f t="shared" ca="1" si="6"/>
        <v>22</v>
      </c>
      <c r="F97" s="59" t="s">
        <v>24</v>
      </c>
      <c r="G97" s="60" t="s">
        <v>4</v>
      </c>
      <c r="H97" s="59" t="s">
        <v>5</v>
      </c>
      <c r="I97" s="59" t="s">
        <v>1</v>
      </c>
      <c r="J97" s="59">
        <v>1</v>
      </c>
      <c r="K97" s="59" t="s">
        <v>19</v>
      </c>
      <c r="L97" s="61"/>
      <c r="M97" s="61"/>
      <c r="N97" s="61"/>
      <c r="O97" s="61"/>
      <c r="P97" s="61"/>
      <c r="Q97" s="61"/>
      <c r="R97" s="61"/>
      <c r="S97" s="59"/>
      <c r="T97" s="59"/>
      <c r="U97" s="59"/>
      <c r="V97" s="59"/>
      <c r="W97" s="59"/>
      <c r="X97" s="59"/>
      <c r="Y97" s="62">
        <f>+COUNTA(L97:R97)</f>
        <v>0</v>
      </c>
      <c r="Z97" s="63">
        <f t="shared" ca="1" si="7"/>
        <v>3</v>
      </c>
      <c r="AA97" s="62" t="str">
        <f ca="1">IF(Z97&gt;Y97,"EP à prévoir","OUI")</f>
        <v>EP à prévoir</v>
      </c>
      <c r="AB97" s="61">
        <v>44286</v>
      </c>
      <c r="AC97" s="62"/>
      <c r="AD97" s="61"/>
      <c r="AE97" s="61"/>
      <c r="AF97" s="59"/>
      <c r="AG97" s="59"/>
      <c r="AH97" s="65"/>
    </row>
    <row r="98" spans="2:34" s="3" customFormat="1" ht="20.100000000000001" customHeight="1">
      <c r="B98" s="56" t="s">
        <v>160</v>
      </c>
      <c r="C98" s="57">
        <v>42220</v>
      </c>
      <c r="D98" s="57">
        <v>27523</v>
      </c>
      <c r="E98" s="58">
        <f t="shared" ca="1" si="6"/>
        <v>5</v>
      </c>
      <c r="F98" s="59" t="s">
        <v>12</v>
      </c>
      <c r="G98" s="60" t="s">
        <v>43</v>
      </c>
      <c r="H98" s="59" t="s">
        <v>33</v>
      </c>
      <c r="I98" s="59" t="s">
        <v>15</v>
      </c>
      <c r="J98" s="59">
        <v>1</v>
      </c>
      <c r="K98" s="59" t="s">
        <v>19</v>
      </c>
      <c r="L98" s="61"/>
      <c r="M98" s="61"/>
      <c r="N98" s="61"/>
      <c r="O98" s="61"/>
      <c r="P98" s="61"/>
      <c r="Q98" s="61"/>
      <c r="R98" s="61"/>
      <c r="S98" s="59"/>
      <c r="T98" s="59"/>
      <c r="U98" s="59"/>
      <c r="V98" s="59"/>
      <c r="W98" s="59"/>
      <c r="X98" s="59"/>
      <c r="Y98" s="62">
        <f>+COUNTA(L98:R98)</f>
        <v>0</v>
      </c>
      <c r="Z98" s="63">
        <f t="shared" ca="1" si="7"/>
        <v>2</v>
      </c>
      <c r="AA98" s="62" t="str">
        <f ca="1">IF(Z98&gt;Y98,"EP à prévoir","OUI")</f>
        <v>EP à prévoir</v>
      </c>
      <c r="AB98" s="61">
        <v>44439</v>
      </c>
      <c r="AC98" s="62"/>
      <c r="AD98" s="61"/>
      <c r="AE98" s="61"/>
      <c r="AF98" s="59"/>
      <c r="AG98" s="59"/>
      <c r="AH98" s="65"/>
    </row>
    <row r="99" spans="2:34" s="3" customFormat="1" ht="20.100000000000001" customHeight="1">
      <c r="B99" s="56" t="s">
        <v>161</v>
      </c>
      <c r="C99" s="57">
        <v>44044</v>
      </c>
      <c r="D99" s="57">
        <v>34739</v>
      </c>
      <c r="E99" s="58">
        <f t="shared" ca="1" si="6"/>
        <v>0</v>
      </c>
      <c r="F99" s="59" t="s">
        <v>3</v>
      </c>
      <c r="G99" s="60" t="s">
        <v>16</v>
      </c>
      <c r="H99" s="59" t="s">
        <v>17</v>
      </c>
      <c r="I99" s="59" t="s">
        <v>15</v>
      </c>
      <c r="J99" s="59">
        <v>1</v>
      </c>
      <c r="K99" s="59" t="s">
        <v>19</v>
      </c>
      <c r="L99" s="61"/>
      <c r="M99" s="61"/>
      <c r="N99" s="61"/>
      <c r="O99" s="61"/>
      <c r="P99" s="61"/>
      <c r="Q99" s="61"/>
      <c r="R99" s="61"/>
      <c r="S99" s="59"/>
      <c r="T99" s="59"/>
      <c r="U99" s="59"/>
      <c r="V99" s="59"/>
      <c r="W99" s="59"/>
      <c r="X99" s="59"/>
      <c r="Y99" s="62">
        <f>+COUNTA(L99:R99)</f>
        <v>0</v>
      </c>
      <c r="Z99" s="63">
        <f t="shared" ca="1" si="7"/>
        <v>0</v>
      </c>
      <c r="AA99" s="62" t="str">
        <f ca="1">IF(Z99&gt;Y99,"EP à prévoir","OUI")</f>
        <v>OUI</v>
      </c>
      <c r="AB99" s="61"/>
      <c r="AC99" s="61">
        <f>DATE(YEAR(C99)+2,MONTH(C99),DAY(C99))</f>
        <v>44774</v>
      </c>
      <c r="AD99" s="61"/>
      <c r="AE99" s="61"/>
      <c r="AF99" s="59"/>
      <c r="AG99" s="59"/>
      <c r="AH99" s="65"/>
    </row>
    <row r="100" spans="2:34" s="3" customFormat="1" ht="20.100000000000001" customHeight="1">
      <c r="B100" s="56" t="s">
        <v>162</v>
      </c>
      <c r="C100" s="57">
        <v>43053</v>
      </c>
      <c r="D100" s="57">
        <v>34633</v>
      </c>
      <c r="E100" s="58">
        <f t="shared" ca="1" si="6"/>
        <v>3</v>
      </c>
      <c r="F100" s="59" t="s">
        <v>25</v>
      </c>
      <c r="G100" s="60" t="s">
        <v>16</v>
      </c>
      <c r="H100" s="59" t="s">
        <v>17</v>
      </c>
      <c r="I100" s="59" t="s">
        <v>15</v>
      </c>
      <c r="J100" s="59">
        <v>1</v>
      </c>
      <c r="K100" s="59" t="s">
        <v>19</v>
      </c>
      <c r="L100" s="61"/>
      <c r="M100" s="61"/>
      <c r="N100" s="61"/>
      <c r="O100" s="61"/>
      <c r="P100" s="61">
        <v>43623</v>
      </c>
      <c r="Q100" s="61"/>
      <c r="R100" s="61"/>
      <c r="S100" s="59"/>
      <c r="T100" s="59"/>
      <c r="U100" s="59"/>
      <c r="V100" s="59"/>
      <c r="W100" s="59"/>
      <c r="X100" s="59"/>
      <c r="Y100" s="62">
        <f>+COUNTA(L100:R100)</f>
        <v>1</v>
      </c>
      <c r="Z100" s="63">
        <f t="shared" ca="1" si="7"/>
        <v>1</v>
      </c>
      <c r="AA100" s="62" t="str">
        <f ca="1">IF(Z100&gt;Y100,"EP à prévoir","OUI")</f>
        <v>OUI</v>
      </c>
      <c r="AB100" s="61"/>
      <c r="AC100" s="62"/>
      <c r="AD100" s="61"/>
      <c r="AE100" s="61"/>
      <c r="AF100" s="59"/>
      <c r="AG100" s="59"/>
      <c r="AH100" s="65"/>
    </row>
    <row r="101" spans="2:34" s="3" customFormat="1" ht="20.100000000000001" customHeight="1">
      <c r="B101" s="56" t="s">
        <v>163</v>
      </c>
      <c r="C101" s="57">
        <v>43466</v>
      </c>
      <c r="D101" s="57">
        <v>28902</v>
      </c>
      <c r="E101" s="58">
        <f t="shared" ca="1" si="6"/>
        <v>2</v>
      </c>
      <c r="F101" s="59" t="s">
        <v>12</v>
      </c>
      <c r="G101" s="60" t="s">
        <v>43</v>
      </c>
      <c r="H101" s="59" t="s">
        <v>33</v>
      </c>
      <c r="I101" s="59" t="s">
        <v>15</v>
      </c>
      <c r="J101" s="59">
        <v>1</v>
      </c>
      <c r="K101" s="59" t="s">
        <v>19</v>
      </c>
      <c r="L101" s="61"/>
      <c r="M101" s="61"/>
      <c r="N101" s="61"/>
      <c r="O101" s="61"/>
      <c r="P101" s="61"/>
      <c r="Q101" s="61">
        <v>44168</v>
      </c>
      <c r="R101" s="61"/>
      <c r="S101" s="59"/>
      <c r="T101" s="59"/>
      <c r="U101" s="59"/>
      <c r="V101" s="59"/>
      <c r="W101" s="59"/>
      <c r="X101" s="59"/>
      <c r="Y101" s="62">
        <f>+COUNTA(L101:R101)</f>
        <v>1</v>
      </c>
      <c r="Z101" s="63">
        <f t="shared" ca="1" si="7"/>
        <v>1</v>
      </c>
      <c r="AA101" s="62" t="str">
        <f ca="1">IF(Z101&gt;Y101,"EP à prévoir","OUI")</f>
        <v>OUI</v>
      </c>
      <c r="AB101" s="61"/>
      <c r="AC101" s="62"/>
      <c r="AD101" s="61"/>
      <c r="AE101" s="61"/>
      <c r="AF101" s="59"/>
      <c r="AG101" s="59"/>
      <c r="AH101" s="65"/>
    </row>
    <row r="102" spans="2:34" s="3" customFormat="1" ht="20.100000000000001" customHeight="1">
      <c r="B102" s="56" t="s">
        <v>164</v>
      </c>
      <c r="C102" s="57">
        <v>41244</v>
      </c>
      <c r="D102" s="57">
        <v>23358</v>
      </c>
      <c r="E102" s="58">
        <f t="shared" ca="1" si="6"/>
        <v>8</v>
      </c>
      <c r="F102" s="59" t="s">
        <v>0</v>
      </c>
      <c r="G102" s="60" t="s">
        <v>36</v>
      </c>
      <c r="H102" s="59" t="s">
        <v>37</v>
      </c>
      <c r="I102" s="59" t="s">
        <v>1</v>
      </c>
      <c r="J102" s="59">
        <v>1</v>
      </c>
      <c r="K102" s="59" t="s">
        <v>19</v>
      </c>
      <c r="L102" s="61"/>
      <c r="M102" s="61"/>
      <c r="N102" s="61">
        <v>43090</v>
      </c>
      <c r="O102" s="61"/>
      <c r="P102" s="61"/>
      <c r="Q102" s="61"/>
      <c r="R102" s="61"/>
      <c r="S102" s="59"/>
      <c r="T102" s="59"/>
      <c r="U102" s="59"/>
      <c r="V102" s="59"/>
      <c r="W102" s="59"/>
      <c r="X102" s="59"/>
      <c r="Y102" s="62">
        <f>+COUNTA(L102:R102)</f>
        <v>1</v>
      </c>
      <c r="Z102" s="63">
        <f t="shared" ca="1" si="7"/>
        <v>3</v>
      </c>
      <c r="AA102" s="62" t="str">
        <f ca="1">IF(Z102&gt;Y102,"EP à prévoir","OUI")</f>
        <v>EP à prévoir</v>
      </c>
      <c r="AB102" s="61">
        <v>44286</v>
      </c>
      <c r="AC102" s="62"/>
      <c r="AD102" s="61"/>
      <c r="AE102" s="61"/>
      <c r="AF102" s="59"/>
      <c r="AG102" s="59"/>
      <c r="AH102" s="65"/>
    </row>
    <row r="103" spans="2:34" s="3" customFormat="1" ht="20.100000000000001" customHeight="1">
      <c r="B103" s="56" t="s">
        <v>165</v>
      </c>
      <c r="C103" s="57">
        <v>36416</v>
      </c>
      <c r="D103" s="57">
        <v>26023</v>
      </c>
      <c r="E103" s="58">
        <f t="shared" ca="1" si="6"/>
        <v>21</v>
      </c>
      <c r="F103" s="59" t="s">
        <v>48</v>
      </c>
      <c r="G103" s="60" t="s">
        <v>49</v>
      </c>
      <c r="H103" s="59" t="s">
        <v>33</v>
      </c>
      <c r="I103" s="59" t="s">
        <v>15</v>
      </c>
      <c r="J103" s="59">
        <v>0.5</v>
      </c>
      <c r="K103" s="59" t="s">
        <v>19</v>
      </c>
      <c r="L103" s="61"/>
      <c r="M103" s="61"/>
      <c r="N103" s="61"/>
      <c r="O103" s="61"/>
      <c r="P103" s="61"/>
      <c r="Q103" s="61"/>
      <c r="R103" s="61"/>
      <c r="S103" s="59"/>
      <c r="T103" s="59"/>
      <c r="U103" s="59"/>
      <c r="V103" s="59"/>
      <c r="W103" s="59"/>
      <c r="X103" s="59"/>
      <c r="Y103" s="62">
        <f>+COUNTA(L103:R103)</f>
        <v>0</v>
      </c>
      <c r="Z103" s="63">
        <f t="shared" ca="1" si="7"/>
        <v>3</v>
      </c>
      <c r="AA103" s="62" t="str">
        <f ca="1">IF(Z103&gt;Y103,"EP à prévoir","OUI")</f>
        <v>EP à prévoir</v>
      </c>
      <c r="AB103" s="61">
        <v>44286</v>
      </c>
      <c r="AC103" s="62"/>
      <c r="AD103" s="61"/>
      <c r="AE103" s="61"/>
      <c r="AF103" s="59"/>
      <c r="AG103" s="59"/>
      <c r="AH103" s="65"/>
    </row>
    <row r="104" spans="2:34" s="3" customFormat="1" ht="20.100000000000001" customHeight="1">
      <c r="B104" s="56" t="s">
        <v>166</v>
      </c>
      <c r="C104" s="57">
        <v>36710</v>
      </c>
      <c r="D104" s="57">
        <v>24391</v>
      </c>
      <c r="E104" s="58">
        <f t="shared" ca="1" si="6"/>
        <v>20</v>
      </c>
      <c r="F104" s="59" t="s">
        <v>25</v>
      </c>
      <c r="G104" s="60" t="s">
        <v>16</v>
      </c>
      <c r="H104" s="59" t="s">
        <v>17</v>
      </c>
      <c r="I104" s="59" t="s">
        <v>15</v>
      </c>
      <c r="J104" s="59">
        <v>1</v>
      </c>
      <c r="K104" s="59" t="s">
        <v>19</v>
      </c>
      <c r="L104" s="61"/>
      <c r="M104" s="61"/>
      <c r="N104" s="61">
        <v>43054</v>
      </c>
      <c r="O104" s="61"/>
      <c r="P104" s="61"/>
      <c r="Q104" s="61">
        <v>44155</v>
      </c>
      <c r="R104" s="61"/>
      <c r="S104" s="59"/>
      <c r="T104" s="59"/>
      <c r="U104" s="59"/>
      <c r="V104" s="59"/>
      <c r="W104" s="59"/>
      <c r="X104" s="59"/>
      <c r="Y104" s="62">
        <f>+COUNTA(L104:R104)</f>
        <v>2</v>
      </c>
      <c r="Z104" s="63">
        <f t="shared" ca="1" si="7"/>
        <v>3</v>
      </c>
      <c r="AA104" s="62" t="str">
        <f ca="1">IF(Z104&gt;Y104,"EP à prévoir","OUI")</f>
        <v>EP à prévoir</v>
      </c>
      <c r="AB104" s="61">
        <v>44530</v>
      </c>
      <c r="AC104" s="62"/>
      <c r="AD104" s="61"/>
      <c r="AE104" s="61"/>
      <c r="AF104" s="59"/>
      <c r="AG104" s="59"/>
      <c r="AH104" s="65"/>
    </row>
    <row r="105" spans="2:34" s="3" customFormat="1" ht="20.100000000000001" customHeight="1">
      <c r="B105" s="56" t="s">
        <v>167</v>
      </c>
      <c r="C105" s="57">
        <v>40231</v>
      </c>
      <c r="D105" s="57">
        <v>31003</v>
      </c>
      <c r="E105" s="58">
        <f t="shared" ca="1" si="6"/>
        <v>11</v>
      </c>
      <c r="F105" s="59" t="s">
        <v>22</v>
      </c>
      <c r="G105" s="60" t="s">
        <v>4</v>
      </c>
      <c r="H105" s="59" t="s">
        <v>5</v>
      </c>
      <c r="I105" s="59" t="s">
        <v>1</v>
      </c>
      <c r="J105" s="59">
        <v>1</v>
      </c>
      <c r="K105" s="59" t="s">
        <v>19</v>
      </c>
      <c r="L105" s="61"/>
      <c r="M105" s="61">
        <v>42385</v>
      </c>
      <c r="N105" s="61">
        <v>43034</v>
      </c>
      <c r="O105" s="61"/>
      <c r="P105" s="61">
        <v>43796</v>
      </c>
      <c r="Q105" s="61"/>
      <c r="R105" s="61"/>
      <c r="S105" s="59"/>
      <c r="T105" s="59"/>
      <c r="U105" s="59"/>
      <c r="V105" s="59"/>
      <c r="W105" s="59"/>
      <c r="X105" s="59"/>
      <c r="Y105" s="62">
        <f>+COUNTA(L105:R105)</f>
        <v>3</v>
      </c>
      <c r="Z105" s="63">
        <f t="shared" ca="1" si="7"/>
        <v>3</v>
      </c>
      <c r="AA105" s="62" t="str">
        <f ca="1">IF(Z105&gt;Y105,"EP à prévoir","OUI")</f>
        <v>OUI</v>
      </c>
      <c r="AB105" s="61"/>
      <c r="AC105" s="62"/>
      <c r="AD105" s="61"/>
      <c r="AE105" s="61"/>
      <c r="AF105" s="59"/>
      <c r="AG105" s="59"/>
      <c r="AH105" s="65"/>
    </row>
    <row r="106" spans="2:34" s="3" customFormat="1" ht="20.100000000000001" customHeight="1">
      <c r="B106" s="56" t="s">
        <v>168</v>
      </c>
      <c r="C106" s="57">
        <v>40182</v>
      </c>
      <c r="D106" s="57">
        <v>30300</v>
      </c>
      <c r="E106" s="58">
        <f t="shared" ca="1" si="6"/>
        <v>11</v>
      </c>
      <c r="F106" s="59" t="s">
        <v>24</v>
      </c>
      <c r="G106" s="60" t="s">
        <v>4</v>
      </c>
      <c r="H106" s="59" t="s">
        <v>5</v>
      </c>
      <c r="I106" s="59" t="s">
        <v>1</v>
      </c>
      <c r="J106" s="59">
        <v>1</v>
      </c>
      <c r="K106" s="59" t="s">
        <v>19</v>
      </c>
      <c r="L106" s="61"/>
      <c r="M106" s="61"/>
      <c r="N106" s="61"/>
      <c r="O106" s="61"/>
      <c r="P106" s="61"/>
      <c r="Q106" s="61"/>
      <c r="R106" s="61"/>
      <c r="S106" s="59"/>
      <c r="T106" s="59"/>
      <c r="U106" s="59"/>
      <c r="V106" s="59"/>
      <c r="W106" s="59"/>
      <c r="X106" s="59"/>
      <c r="Y106" s="62">
        <f>+COUNTA(L106:R106)</f>
        <v>0</v>
      </c>
      <c r="Z106" s="63">
        <f t="shared" ca="1" si="7"/>
        <v>3</v>
      </c>
      <c r="AA106" s="62" t="str">
        <f ca="1">IF(Z106&gt;Y106,"EP à prévoir","OUI")</f>
        <v>EP à prévoir</v>
      </c>
      <c r="AB106" s="61">
        <v>44286</v>
      </c>
      <c r="AC106" s="62"/>
      <c r="AD106" s="61"/>
      <c r="AE106" s="61"/>
      <c r="AF106" s="59"/>
      <c r="AG106" s="59"/>
      <c r="AH106" s="65"/>
    </row>
    <row r="107" spans="2:34" s="3" customFormat="1" ht="20.100000000000001" customHeight="1">
      <c r="B107" s="56" t="s">
        <v>169</v>
      </c>
      <c r="C107" s="57">
        <v>40497</v>
      </c>
      <c r="D107" s="57">
        <v>32490</v>
      </c>
      <c r="E107" s="58">
        <f t="shared" ca="1" si="6"/>
        <v>10</v>
      </c>
      <c r="F107" s="59" t="s">
        <v>22</v>
      </c>
      <c r="G107" s="60" t="s">
        <v>16</v>
      </c>
      <c r="H107" s="59" t="s">
        <v>17</v>
      </c>
      <c r="I107" s="59" t="s">
        <v>15</v>
      </c>
      <c r="J107" s="59">
        <v>1</v>
      </c>
      <c r="K107" s="59" t="s">
        <v>19</v>
      </c>
      <c r="L107" s="61"/>
      <c r="M107" s="61"/>
      <c r="N107" s="61">
        <v>42910</v>
      </c>
      <c r="O107" s="61"/>
      <c r="P107" s="61">
        <v>43761</v>
      </c>
      <c r="Q107" s="61"/>
      <c r="R107" s="61"/>
      <c r="S107" s="59"/>
      <c r="T107" s="59"/>
      <c r="U107" s="59"/>
      <c r="V107" s="59"/>
      <c r="W107" s="59"/>
      <c r="X107" s="59"/>
      <c r="Y107" s="62">
        <f>+COUNTA(L107:R107)</f>
        <v>2</v>
      </c>
      <c r="Z107" s="63">
        <f t="shared" ca="1" si="7"/>
        <v>3</v>
      </c>
      <c r="AA107" s="62" t="str">
        <f ca="1">IF(Z107&gt;Y107,"EP à prévoir","OUI")</f>
        <v>EP à prévoir</v>
      </c>
      <c r="AB107" s="61">
        <v>44500</v>
      </c>
      <c r="AC107" s="62"/>
      <c r="AD107" s="61"/>
      <c r="AE107" s="61"/>
      <c r="AF107" s="59"/>
      <c r="AG107" s="59"/>
      <c r="AH107" s="65"/>
    </row>
    <row r="108" spans="2:34" s="3" customFormat="1" ht="20.100000000000001" customHeight="1">
      <c r="B108" s="56" t="s">
        <v>170</v>
      </c>
      <c r="C108" s="57">
        <v>41533</v>
      </c>
      <c r="D108" s="57">
        <v>29792</v>
      </c>
      <c r="E108" s="58">
        <f t="shared" ca="1" si="6"/>
        <v>7</v>
      </c>
      <c r="F108" s="59" t="s">
        <v>12</v>
      </c>
      <c r="G108" s="60" t="s">
        <v>43</v>
      </c>
      <c r="H108" s="59" t="s">
        <v>33</v>
      </c>
      <c r="I108" s="59" t="s">
        <v>15</v>
      </c>
      <c r="J108" s="59">
        <v>1</v>
      </c>
      <c r="K108" s="59" t="s">
        <v>19</v>
      </c>
      <c r="L108" s="61"/>
      <c r="M108" s="61"/>
      <c r="N108" s="61"/>
      <c r="O108" s="61"/>
      <c r="P108" s="61"/>
      <c r="Q108" s="61"/>
      <c r="R108" s="61"/>
      <c r="S108" s="59"/>
      <c r="T108" s="59"/>
      <c r="U108" s="59"/>
      <c r="V108" s="59"/>
      <c r="W108" s="59"/>
      <c r="X108" s="59"/>
      <c r="Y108" s="62">
        <f>+COUNTA(L108:R108)</f>
        <v>0</v>
      </c>
      <c r="Z108" s="63">
        <f t="shared" ca="1" si="7"/>
        <v>3</v>
      </c>
      <c r="AA108" s="62" t="str">
        <f ca="1">IF(Z108&gt;Y108,"EP à prévoir","OUI")</f>
        <v>EP à prévoir</v>
      </c>
      <c r="AB108" s="61">
        <v>44286</v>
      </c>
      <c r="AC108" s="62"/>
      <c r="AD108" s="61"/>
      <c r="AE108" s="61"/>
      <c r="AF108" s="59"/>
      <c r="AG108" s="59"/>
      <c r="AH108" s="65"/>
    </row>
    <row r="109" spans="2:34" s="3" customFormat="1" ht="20.100000000000001" customHeight="1">
      <c r="B109" s="56" t="s">
        <v>171</v>
      </c>
      <c r="C109" s="57">
        <v>34851</v>
      </c>
      <c r="D109" s="57">
        <v>25416</v>
      </c>
      <c r="E109" s="58">
        <f t="shared" ca="1" si="6"/>
        <v>26</v>
      </c>
      <c r="F109" s="59" t="s">
        <v>44</v>
      </c>
      <c r="G109" s="60" t="s">
        <v>50</v>
      </c>
      <c r="H109" s="59" t="s">
        <v>21</v>
      </c>
      <c r="I109" s="59" t="s">
        <v>15</v>
      </c>
      <c r="J109" s="59">
        <v>1</v>
      </c>
      <c r="K109" s="59" t="s">
        <v>19</v>
      </c>
      <c r="L109" s="61"/>
      <c r="M109" s="61"/>
      <c r="N109" s="61"/>
      <c r="O109" s="61"/>
      <c r="P109" s="61"/>
      <c r="Q109" s="61"/>
      <c r="R109" s="61"/>
      <c r="S109" s="59"/>
      <c r="T109" s="59"/>
      <c r="U109" s="59"/>
      <c r="V109" s="59"/>
      <c r="W109" s="59"/>
      <c r="X109" s="59"/>
      <c r="Y109" s="62">
        <f>+COUNTA(L109:R109)</f>
        <v>0</v>
      </c>
      <c r="Z109" s="63">
        <f t="shared" ca="1" si="7"/>
        <v>3</v>
      </c>
      <c r="AA109" s="62" t="str">
        <f ca="1">IF(Z109&gt;Y109,"EP à prévoir","OUI")</f>
        <v>EP à prévoir</v>
      </c>
      <c r="AB109" s="61">
        <v>44286</v>
      </c>
      <c r="AC109" s="74"/>
      <c r="AD109" s="61"/>
      <c r="AE109" s="61"/>
      <c r="AF109" s="59"/>
      <c r="AG109" s="59"/>
      <c r="AH109" s="65"/>
    </row>
    <row r="110" spans="2:34" s="3" customFormat="1" ht="20.100000000000001" customHeight="1">
      <c r="B110" s="56" t="s">
        <v>172</v>
      </c>
      <c r="C110" s="57">
        <v>37886</v>
      </c>
      <c r="D110" s="57">
        <v>27473</v>
      </c>
      <c r="E110" s="58">
        <f t="shared" ca="1" si="6"/>
        <v>17</v>
      </c>
      <c r="F110" s="59" t="s">
        <v>3</v>
      </c>
      <c r="G110" s="60" t="s">
        <v>16</v>
      </c>
      <c r="H110" s="59" t="s">
        <v>17</v>
      </c>
      <c r="I110" s="59" t="s">
        <v>15</v>
      </c>
      <c r="J110" s="59">
        <v>1</v>
      </c>
      <c r="K110" s="59" t="s">
        <v>19</v>
      </c>
      <c r="L110" s="61"/>
      <c r="M110" s="61">
        <v>42448</v>
      </c>
      <c r="N110" s="61"/>
      <c r="O110" s="61"/>
      <c r="P110" s="61">
        <v>43782</v>
      </c>
      <c r="Q110" s="61"/>
      <c r="R110" s="61"/>
      <c r="S110" s="59"/>
      <c r="T110" s="59"/>
      <c r="U110" s="59"/>
      <c r="V110" s="59"/>
      <c r="W110" s="59"/>
      <c r="X110" s="59"/>
      <c r="Y110" s="62">
        <f>+COUNTA(L110:R110)</f>
        <v>2</v>
      </c>
      <c r="Z110" s="63">
        <f t="shared" ca="1" si="7"/>
        <v>3</v>
      </c>
      <c r="AA110" s="62" t="str">
        <f ca="1">IF(Z110&gt;Y110,"EP à prévoir","OUI")</f>
        <v>EP à prévoir</v>
      </c>
      <c r="AB110" s="61">
        <v>44530</v>
      </c>
      <c r="AC110" s="62"/>
      <c r="AD110" s="61"/>
      <c r="AE110" s="61"/>
      <c r="AF110" s="59"/>
      <c r="AG110" s="59"/>
      <c r="AH110" s="65"/>
    </row>
    <row r="111" spans="2:34" s="3" customFormat="1" ht="20.100000000000001" customHeight="1">
      <c r="B111" s="56" t="s">
        <v>173</v>
      </c>
      <c r="C111" s="57">
        <v>34715</v>
      </c>
      <c r="D111" s="57">
        <v>25345</v>
      </c>
      <c r="E111" s="58">
        <f t="shared" ca="1" si="6"/>
        <v>26</v>
      </c>
      <c r="F111" s="59" t="s">
        <v>12</v>
      </c>
      <c r="G111" s="60" t="s">
        <v>43</v>
      </c>
      <c r="H111" s="59" t="s">
        <v>33</v>
      </c>
      <c r="I111" s="59" t="s">
        <v>15</v>
      </c>
      <c r="J111" s="59">
        <v>0.50109999999999999</v>
      </c>
      <c r="K111" s="59" t="s">
        <v>19</v>
      </c>
      <c r="L111" s="61"/>
      <c r="M111" s="61"/>
      <c r="N111" s="61"/>
      <c r="O111" s="61"/>
      <c r="P111" s="61"/>
      <c r="Q111" s="61"/>
      <c r="R111" s="61"/>
      <c r="S111" s="59"/>
      <c r="T111" s="59"/>
      <c r="U111" s="59"/>
      <c r="V111" s="59"/>
      <c r="W111" s="59"/>
      <c r="X111" s="59"/>
      <c r="Y111" s="62">
        <f>+COUNTA(L111:R111)</f>
        <v>0</v>
      </c>
      <c r="Z111" s="63">
        <f t="shared" ca="1" si="7"/>
        <v>3</v>
      </c>
      <c r="AA111" s="62" t="str">
        <f ca="1">IF(Z111&gt;Y111,"EP à prévoir","OUI")</f>
        <v>EP à prévoir</v>
      </c>
      <c r="AB111" s="61">
        <v>44286</v>
      </c>
      <c r="AC111" s="62"/>
      <c r="AD111" s="61"/>
      <c r="AE111" s="61"/>
      <c r="AF111" s="59"/>
      <c r="AG111" s="59"/>
      <c r="AH111" s="65"/>
    </row>
    <row r="112" spans="2:34" s="3" customFormat="1" ht="20.100000000000001" customHeight="1">
      <c r="B112" s="56" t="s">
        <v>174</v>
      </c>
      <c r="C112" s="57">
        <v>41456</v>
      </c>
      <c r="D112" s="57">
        <v>26661</v>
      </c>
      <c r="E112" s="58">
        <f t="shared" ca="1" si="6"/>
        <v>7</v>
      </c>
      <c r="F112" s="59" t="s">
        <v>0</v>
      </c>
      <c r="G112" s="60" t="s">
        <v>36</v>
      </c>
      <c r="H112" s="59" t="s">
        <v>5</v>
      </c>
      <c r="I112" s="59" t="s">
        <v>1</v>
      </c>
      <c r="J112" s="59">
        <v>1</v>
      </c>
      <c r="K112" s="59" t="s">
        <v>19</v>
      </c>
      <c r="L112" s="61"/>
      <c r="M112" s="61"/>
      <c r="N112" s="61">
        <v>43071</v>
      </c>
      <c r="O112" s="61"/>
      <c r="P112" s="61">
        <v>43791</v>
      </c>
      <c r="Q112" s="61"/>
      <c r="R112" s="61"/>
      <c r="S112" s="59"/>
      <c r="T112" s="59"/>
      <c r="U112" s="59"/>
      <c r="V112" s="59"/>
      <c r="W112" s="59"/>
      <c r="X112" s="59"/>
      <c r="Y112" s="62">
        <f>+COUNTA(L112:R112)</f>
        <v>2</v>
      </c>
      <c r="Z112" s="63">
        <f t="shared" ca="1" si="7"/>
        <v>3</v>
      </c>
      <c r="AA112" s="62" t="str">
        <f ca="1">IF(Z112&gt;Y112,"EP à prévoir","OUI")</f>
        <v>EP à prévoir</v>
      </c>
      <c r="AB112" s="61">
        <v>44530</v>
      </c>
      <c r="AC112" s="62"/>
      <c r="AD112" s="61"/>
      <c r="AE112" s="61"/>
      <c r="AF112" s="59"/>
      <c r="AG112" s="59"/>
      <c r="AH112" s="65"/>
    </row>
    <row r="113" spans="2:34" s="3" customFormat="1" ht="20.100000000000001" customHeight="1">
      <c r="B113" s="56" t="s">
        <v>175</v>
      </c>
      <c r="C113" s="57">
        <v>43556</v>
      </c>
      <c r="D113" s="57">
        <v>34552</v>
      </c>
      <c r="E113" s="58">
        <f t="shared" ca="1" si="6"/>
        <v>2</v>
      </c>
      <c r="F113" s="59" t="s">
        <v>25</v>
      </c>
      <c r="G113" s="60" t="s">
        <v>16</v>
      </c>
      <c r="H113" s="59" t="s">
        <v>17</v>
      </c>
      <c r="I113" s="59" t="s">
        <v>15</v>
      </c>
      <c r="J113" s="59">
        <v>1</v>
      </c>
      <c r="K113" s="59" t="s">
        <v>19</v>
      </c>
      <c r="L113" s="61"/>
      <c r="M113" s="61"/>
      <c r="N113" s="61"/>
      <c r="O113" s="61"/>
      <c r="P113" s="61"/>
      <c r="Q113" s="61"/>
      <c r="R113" s="61"/>
      <c r="S113" s="59"/>
      <c r="T113" s="59"/>
      <c r="U113" s="59"/>
      <c r="V113" s="59"/>
      <c r="W113" s="59"/>
      <c r="X113" s="59"/>
      <c r="Y113" s="62">
        <f>+COUNTA(L113:R113)</f>
        <v>0</v>
      </c>
      <c r="Z113" s="63">
        <f t="shared" ca="1" si="7"/>
        <v>1</v>
      </c>
      <c r="AA113" s="62" t="str">
        <f ca="1">IF(Z113&gt;Y113,"EP à prévoir","OUI")</f>
        <v>EP à prévoir</v>
      </c>
      <c r="AB113" s="61">
        <f>DATE(YEAR(C113)+2,MONTH(C113),DAY(C113))</f>
        <v>44287</v>
      </c>
      <c r="AC113" s="62"/>
      <c r="AD113" s="61"/>
      <c r="AE113" s="61"/>
      <c r="AF113" s="59"/>
      <c r="AG113" s="59"/>
      <c r="AH113" s="65"/>
    </row>
    <row r="114" spans="2:34" s="3" customFormat="1" ht="20.100000000000001" customHeight="1">
      <c r="B114" s="56" t="s">
        <v>176</v>
      </c>
      <c r="C114" s="57">
        <v>42401</v>
      </c>
      <c r="D114" s="57">
        <v>24948</v>
      </c>
      <c r="E114" s="58">
        <f t="shared" ca="1" si="6"/>
        <v>5</v>
      </c>
      <c r="F114" s="59" t="s">
        <v>12</v>
      </c>
      <c r="G114" s="60" t="s">
        <v>4</v>
      </c>
      <c r="H114" s="59" t="s">
        <v>5</v>
      </c>
      <c r="I114" s="59" t="s">
        <v>1</v>
      </c>
      <c r="J114" s="59">
        <v>1</v>
      </c>
      <c r="K114" s="59" t="s">
        <v>19</v>
      </c>
      <c r="L114" s="61"/>
      <c r="M114" s="61"/>
      <c r="N114" s="61"/>
      <c r="O114" s="61"/>
      <c r="P114" s="61"/>
      <c r="Q114" s="61"/>
      <c r="R114" s="61"/>
      <c r="S114" s="59"/>
      <c r="T114" s="59"/>
      <c r="U114" s="59"/>
      <c r="V114" s="59"/>
      <c r="W114" s="59"/>
      <c r="X114" s="59"/>
      <c r="Y114" s="62">
        <f>+COUNTA(L114:R114)</f>
        <v>0</v>
      </c>
      <c r="Z114" s="63">
        <f t="shared" ca="1" si="7"/>
        <v>2</v>
      </c>
      <c r="AA114" s="62" t="str">
        <f ca="1">IF(Z114&gt;Y114,"EP à prévoir","OUI")</f>
        <v>EP à prévoir</v>
      </c>
      <c r="AB114" s="61">
        <v>44316</v>
      </c>
      <c r="AC114" s="62"/>
      <c r="AD114" s="61"/>
      <c r="AE114" s="61"/>
      <c r="AF114" s="59"/>
      <c r="AG114" s="59"/>
      <c r="AH114" s="65"/>
    </row>
    <row r="115" spans="2:34" s="3" customFormat="1" ht="20.100000000000001" customHeight="1">
      <c r="B115" s="56" t="s">
        <v>177</v>
      </c>
      <c r="C115" s="57">
        <v>43999</v>
      </c>
      <c r="D115" s="57">
        <v>35537</v>
      </c>
      <c r="E115" s="58">
        <f t="shared" ca="1" si="6"/>
        <v>0</v>
      </c>
      <c r="F115" s="59" t="s">
        <v>6</v>
      </c>
      <c r="G115" s="60" t="s">
        <v>20</v>
      </c>
      <c r="H115" s="59" t="s">
        <v>17</v>
      </c>
      <c r="I115" s="59" t="s">
        <v>15</v>
      </c>
      <c r="J115" s="59">
        <v>1</v>
      </c>
      <c r="K115" s="59" t="s">
        <v>19</v>
      </c>
      <c r="L115" s="61"/>
      <c r="M115" s="61"/>
      <c r="N115" s="61"/>
      <c r="O115" s="61"/>
      <c r="P115" s="61"/>
      <c r="Q115" s="61"/>
      <c r="R115" s="61"/>
      <c r="S115" s="59"/>
      <c r="T115" s="59"/>
      <c r="U115" s="59"/>
      <c r="V115" s="59"/>
      <c r="W115" s="59"/>
      <c r="X115" s="59"/>
      <c r="Y115" s="62">
        <f>+COUNTA(L115:R115)</f>
        <v>0</v>
      </c>
      <c r="Z115" s="63">
        <f t="shared" ca="1" si="7"/>
        <v>0</v>
      </c>
      <c r="AA115" s="62" t="str">
        <f ca="1">IF(Z115&gt;Y115,"EP à prévoir","OUI")</f>
        <v>OUI</v>
      </c>
      <c r="AB115" s="61"/>
      <c r="AC115" s="61">
        <f>DATE(YEAR(C115)+2,MONTH(C115),DAY(C115))</f>
        <v>44729</v>
      </c>
      <c r="AD115" s="61"/>
      <c r="AE115" s="61"/>
      <c r="AF115" s="59"/>
      <c r="AG115" s="59"/>
      <c r="AH115" s="65"/>
    </row>
    <row r="116" spans="2:34" s="3" customFormat="1" ht="20.100000000000001" customHeight="1">
      <c r="B116" s="56" t="s">
        <v>178</v>
      </c>
      <c r="C116" s="57">
        <v>40182</v>
      </c>
      <c r="D116" s="57">
        <v>31706</v>
      </c>
      <c r="E116" s="58">
        <f t="shared" ca="1" si="6"/>
        <v>11</v>
      </c>
      <c r="F116" s="59" t="s">
        <v>9</v>
      </c>
      <c r="G116" s="60" t="s">
        <v>10</v>
      </c>
      <c r="H116" s="59" t="s">
        <v>42</v>
      </c>
      <c r="I116" s="59" t="s">
        <v>1</v>
      </c>
      <c r="J116" s="59">
        <v>1</v>
      </c>
      <c r="K116" s="59" t="s">
        <v>19</v>
      </c>
      <c r="L116" s="61"/>
      <c r="M116" s="61"/>
      <c r="N116" s="61">
        <v>43013</v>
      </c>
      <c r="O116" s="61"/>
      <c r="P116" s="61">
        <v>43649</v>
      </c>
      <c r="Q116" s="61"/>
      <c r="R116" s="61"/>
      <c r="S116" s="59"/>
      <c r="T116" s="59"/>
      <c r="U116" s="59"/>
      <c r="V116" s="59"/>
      <c r="W116" s="59"/>
      <c r="X116" s="59"/>
      <c r="Y116" s="62">
        <f>+COUNTA(L116:R116)</f>
        <v>2</v>
      </c>
      <c r="Z116" s="63">
        <f t="shared" ca="1" si="7"/>
        <v>3</v>
      </c>
      <c r="AA116" s="62" t="str">
        <f ca="1">IF(Z116&gt;Y116,"EP à prévoir","OUI")</f>
        <v>EP à prévoir</v>
      </c>
      <c r="AB116" s="61">
        <v>44408</v>
      </c>
      <c r="AC116" s="62"/>
      <c r="AD116" s="61"/>
      <c r="AE116" s="61"/>
      <c r="AF116" s="59"/>
      <c r="AG116" s="59"/>
      <c r="AH116" s="65"/>
    </row>
    <row r="117" spans="2:34" s="3" customFormat="1" ht="20.100000000000001" customHeight="1">
      <c r="B117" s="56" t="s">
        <v>179</v>
      </c>
      <c r="C117" s="57">
        <v>42491</v>
      </c>
      <c r="D117" s="57">
        <v>33656</v>
      </c>
      <c r="E117" s="58">
        <f t="shared" ca="1" si="6"/>
        <v>5</v>
      </c>
      <c r="F117" s="59" t="s">
        <v>26</v>
      </c>
      <c r="G117" s="60" t="s">
        <v>41</v>
      </c>
      <c r="H117" s="59" t="s">
        <v>5</v>
      </c>
      <c r="I117" s="59" t="s">
        <v>1</v>
      </c>
      <c r="J117" s="59">
        <v>1</v>
      </c>
      <c r="K117" s="59" t="s">
        <v>19</v>
      </c>
      <c r="L117" s="61"/>
      <c r="M117" s="61"/>
      <c r="N117" s="61"/>
      <c r="O117" s="61"/>
      <c r="P117" s="61"/>
      <c r="Q117" s="61">
        <v>44164</v>
      </c>
      <c r="R117" s="61"/>
      <c r="S117" s="59"/>
      <c r="T117" s="59"/>
      <c r="U117" s="59"/>
      <c r="V117" s="59"/>
      <c r="W117" s="59"/>
      <c r="X117" s="59"/>
      <c r="Y117" s="62">
        <f>+COUNTA(L117:R117)</f>
        <v>1</v>
      </c>
      <c r="Z117" s="63">
        <f t="shared" ca="1" si="7"/>
        <v>2</v>
      </c>
      <c r="AA117" s="62" t="str">
        <f ca="1">IF(Z117&gt;Y117,"EP à prévoir","OUI")</f>
        <v>EP à prévoir</v>
      </c>
      <c r="AB117" s="61">
        <v>44530</v>
      </c>
      <c r="AC117" s="62"/>
      <c r="AD117" s="61"/>
      <c r="AE117" s="61"/>
      <c r="AF117" s="59"/>
      <c r="AG117" s="59"/>
      <c r="AH117" s="65"/>
    </row>
    <row r="118" spans="2:34" s="3" customFormat="1" ht="20.100000000000001" customHeight="1">
      <c r="B118" s="56" t="s">
        <v>180</v>
      </c>
      <c r="C118" s="57">
        <v>44013</v>
      </c>
      <c r="D118" s="57">
        <v>22009</v>
      </c>
      <c r="E118" s="58">
        <f t="shared" ca="1" si="6"/>
        <v>0</v>
      </c>
      <c r="F118" s="59" t="s">
        <v>3</v>
      </c>
      <c r="G118" s="60" t="s">
        <v>16</v>
      </c>
      <c r="H118" s="59" t="s">
        <v>17</v>
      </c>
      <c r="I118" s="59" t="s">
        <v>15</v>
      </c>
      <c r="J118" s="59">
        <v>1</v>
      </c>
      <c r="K118" s="59" t="s">
        <v>19</v>
      </c>
      <c r="L118" s="61"/>
      <c r="M118" s="61"/>
      <c r="N118" s="61"/>
      <c r="O118" s="61"/>
      <c r="P118" s="61"/>
      <c r="Q118" s="61"/>
      <c r="R118" s="61"/>
      <c r="S118" s="59"/>
      <c r="T118" s="59"/>
      <c r="U118" s="59"/>
      <c r="V118" s="59"/>
      <c r="W118" s="59"/>
      <c r="X118" s="59"/>
      <c r="Y118" s="62">
        <f>+COUNTA(L118:R118)</f>
        <v>0</v>
      </c>
      <c r="Z118" s="63">
        <f t="shared" ca="1" si="7"/>
        <v>0</v>
      </c>
      <c r="AA118" s="62" t="str">
        <f ca="1">IF(Z118&gt;Y118,"EP à prévoir","OUI")</f>
        <v>OUI</v>
      </c>
      <c r="AB118" s="61"/>
      <c r="AC118" s="61">
        <f>DATE(YEAR(C118)+2,MONTH(C118),DAY(C118))</f>
        <v>44743</v>
      </c>
      <c r="AD118" s="61"/>
      <c r="AE118" s="61"/>
      <c r="AF118" s="59"/>
      <c r="AG118" s="59"/>
      <c r="AH118" s="65"/>
    </row>
    <row r="119" spans="2:34" s="3" customFormat="1" ht="20.100000000000001" customHeight="1">
      <c r="B119" s="56" t="s">
        <v>181</v>
      </c>
      <c r="C119" s="57">
        <v>40252</v>
      </c>
      <c r="D119" s="57">
        <v>30733</v>
      </c>
      <c r="E119" s="58">
        <f t="shared" ca="1" si="6"/>
        <v>11</v>
      </c>
      <c r="F119" s="59" t="s">
        <v>22</v>
      </c>
      <c r="G119" s="60" t="s">
        <v>16</v>
      </c>
      <c r="H119" s="59" t="s">
        <v>17</v>
      </c>
      <c r="I119" s="59" t="s">
        <v>15</v>
      </c>
      <c r="J119" s="59">
        <v>1</v>
      </c>
      <c r="K119" s="59" t="s">
        <v>19</v>
      </c>
      <c r="L119" s="61"/>
      <c r="M119" s="61">
        <v>42405</v>
      </c>
      <c r="N119" s="61"/>
      <c r="O119" s="61">
        <v>43165</v>
      </c>
      <c r="P119" s="61"/>
      <c r="Q119" s="61"/>
      <c r="R119" s="61"/>
      <c r="S119" s="59"/>
      <c r="T119" s="59"/>
      <c r="U119" s="59"/>
      <c r="V119" s="59"/>
      <c r="W119" s="59"/>
      <c r="X119" s="59"/>
      <c r="Y119" s="62">
        <f>+COUNTA(L119:R119)</f>
        <v>2</v>
      </c>
      <c r="Z119" s="63">
        <f t="shared" ca="1" si="7"/>
        <v>3</v>
      </c>
      <c r="AA119" s="62" t="str">
        <f ca="1">IF(Z119&gt;Y119,"EP à prévoir","OUI")</f>
        <v>EP à prévoir</v>
      </c>
      <c r="AB119" s="61">
        <v>44286</v>
      </c>
      <c r="AC119" s="62"/>
      <c r="AD119" s="61"/>
      <c r="AE119" s="61"/>
      <c r="AF119" s="59"/>
      <c r="AG119" s="59"/>
      <c r="AH119" s="65"/>
    </row>
    <row r="120" spans="2:34" s="3" customFormat="1" ht="20.100000000000001" customHeight="1">
      <c r="B120" s="56" t="s">
        <v>182</v>
      </c>
      <c r="C120" s="57">
        <v>43800</v>
      </c>
      <c r="D120" s="57">
        <v>36045</v>
      </c>
      <c r="E120" s="58">
        <f t="shared" ca="1" si="6"/>
        <v>1</v>
      </c>
      <c r="F120" s="59" t="s">
        <v>0</v>
      </c>
      <c r="G120" s="60" t="s">
        <v>8</v>
      </c>
      <c r="H120" s="59" t="s">
        <v>5</v>
      </c>
      <c r="I120" s="59" t="s">
        <v>1</v>
      </c>
      <c r="J120" s="59">
        <v>1</v>
      </c>
      <c r="K120" s="59" t="s">
        <v>19</v>
      </c>
      <c r="L120" s="61"/>
      <c r="M120" s="61"/>
      <c r="N120" s="61"/>
      <c r="O120" s="61"/>
      <c r="P120" s="61">
        <v>43817</v>
      </c>
      <c r="Q120" s="61"/>
      <c r="R120" s="61"/>
      <c r="S120" s="59"/>
      <c r="T120" s="59"/>
      <c r="U120" s="59"/>
      <c r="V120" s="59"/>
      <c r="W120" s="59"/>
      <c r="X120" s="59"/>
      <c r="Y120" s="62">
        <f>+COUNTA(L120:R120)</f>
        <v>1</v>
      </c>
      <c r="Z120" s="63">
        <f t="shared" ca="1" si="7"/>
        <v>0</v>
      </c>
      <c r="AA120" s="62" t="str">
        <f ca="1">IF(Z120&gt;Y120,"EP à prévoir","OUI")</f>
        <v>OUI</v>
      </c>
      <c r="AB120" s="61">
        <v>44548</v>
      </c>
      <c r="AC120" s="62"/>
      <c r="AD120" s="61"/>
      <c r="AE120" s="61"/>
      <c r="AF120" s="59"/>
      <c r="AG120" s="59"/>
      <c r="AH120" s="65"/>
    </row>
    <row r="121" spans="2:34" s="3" customFormat="1" ht="20.100000000000001" customHeight="1">
      <c r="B121" s="56" t="s">
        <v>183</v>
      </c>
      <c r="C121" s="57">
        <v>40231</v>
      </c>
      <c r="D121" s="57">
        <v>29181</v>
      </c>
      <c r="E121" s="58">
        <f t="shared" ca="1" si="6"/>
        <v>11</v>
      </c>
      <c r="F121" s="59" t="s">
        <v>46</v>
      </c>
      <c r="G121" s="60" t="s">
        <v>16</v>
      </c>
      <c r="H121" s="59" t="s">
        <v>17</v>
      </c>
      <c r="I121" s="59" t="s">
        <v>15</v>
      </c>
      <c r="J121" s="59">
        <v>1</v>
      </c>
      <c r="K121" s="59" t="s">
        <v>19</v>
      </c>
      <c r="L121" s="61"/>
      <c r="M121" s="61"/>
      <c r="N121" s="61">
        <v>42901</v>
      </c>
      <c r="O121" s="61"/>
      <c r="P121" s="61">
        <v>43748</v>
      </c>
      <c r="Q121" s="61"/>
      <c r="R121" s="61"/>
      <c r="S121" s="59"/>
      <c r="T121" s="59"/>
      <c r="U121" s="59"/>
      <c r="V121" s="59"/>
      <c r="W121" s="59"/>
      <c r="X121" s="59"/>
      <c r="Y121" s="62">
        <f>+COUNTA(L121:R121)</f>
        <v>2</v>
      </c>
      <c r="Z121" s="63">
        <f t="shared" ca="1" si="7"/>
        <v>3</v>
      </c>
      <c r="AA121" s="62" t="str">
        <f ca="1">IF(Z121&gt;Y121,"EP à prévoir","OUI")</f>
        <v>EP à prévoir</v>
      </c>
      <c r="AB121" s="61">
        <v>44500</v>
      </c>
      <c r="AC121" s="62"/>
      <c r="AD121" s="61"/>
      <c r="AE121" s="61"/>
      <c r="AF121" s="59"/>
      <c r="AG121" s="59"/>
      <c r="AH121" s="65"/>
    </row>
    <row r="122" spans="2:34" s="3" customFormat="1" ht="20.100000000000001" customHeight="1">
      <c r="B122" s="56" t="s">
        <v>184</v>
      </c>
      <c r="C122" s="57">
        <v>42339</v>
      </c>
      <c r="D122" s="57">
        <v>32737</v>
      </c>
      <c r="E122" s="58">
        <f t="shared" ca="1" si="6"/>
        <v>5</v>
      </c>
      <c r="F122" s="59" t="s">
        <v>12</v>
      </c>
      <c r="G122" s="60" t="s">
        <v>43</v>
      </c>
      <c r="H122" s="59" t="s">
        <v>33</v>
      </c>
      <c r="I122" s="59" t="s">
        <v>15</v>
      </c>
      <c r="J122" s="59">
        <v>1</v>
      </c>
      <c r="K122" s="59" t="s">
        <v>19</v>
      </c>
      <c r="L122" s="61"/>
      <c r="M122" s="61"/>
      <c r="N122" s="61"/>
      <c r="O122" s="61"/>
      <c r="P122" s="61"/>
      <c r="Q122" s="61">
        <v>44090</v>
      </c>
      <c r="R122" s="61"/>
      <c r="S122" s="59"/>
      <c r="T122" s="59"/>
      <c r="U122" s="59"/>
      <c r="V122" s="59"/>
      <c r="W122" s="59"/>
      <c r="X122" s="59"/>
      <c r="Y122" s="62">
        <f>+COUNTA(L122:R122)</f>
        <v>1</v>
      </c>
      <c r="Z122" s="63">
        <f t="shared" ca="1" si="7"/>
        <v>2</v>
      </c>
      <c r="AA122" s="62" t="str">
        <f ca="1">IF(Z122&gt;Y122,"EP à prévoir","OUI")</f>
        <v>EP à prévoir</v>
      </c>
      <c r="AB122" s="61">
        <v>44469</v>
      </c>
      <c r="AC122" s="62"/>
      <c r="AD122" s="61"/>
      <c r="AE122" s="61"/>
      <c r="AF122" s="59"/>
      <c r="AG122" s="59"/>
      <c r="AH122" s="65"/>
    </row>
    <row r="123" spans="2:34" s="3" customFormat="1" ht="20.100000000000001" customHeight="1">
      <c r="B123" s="56" t="s">
        <v>185</v>
      </c>
      <c r="C123" s="57">
        <v>34759</v>
      </c>
      <c r="D123" s="57">
        <v>26394</v>
      </c>
      <c r="E123" s="58">
        <f t="shared" ca="1" si="6"/>
        <v>26</v>
      </c>
      <c r="F123" s="59" t="s">
        <v>24</v>
      </c>
      <c r="G123" s="60" t="s">
        <v>4</v>
      </c>
      <c r="H123" s="59" t="s">
        <v>5</v>
      </c>
      <c r="I123" s="59" t="s">
        <v>1</v>
      </c>
      <c r="J123" s="59">
        <v>0.85</v>
      </c>
      <c r="K123" s="59" t="s">
        <v>19</v>
      </c>
      <c r="L123" s="61"/>
      <c r="M123" s="61"/>
      <c r="N123" s="61"/>
      <c r="O123" s="61"/>
      <c r="P123" s="61"/>
      <c r="Q123" s="61"/>
      <c r="R123" s="61"/>
      <c r="S123" s="59"/>
      <c r="T123" s="59"/>
      <c r="U123" s="59"/>
      <c r="V123" s="59"/>
      <c r="W123" s="59"/>
      <c r="X123" s="59"/>
      <c r="Y123" s="62">
        <f>+COUNTA(L123:R123)</f>
        <v>0</v>
      </c>
      <c r="Z123" s="63">
        <f t="shared" ca="1" si="7"/>
        <v>3</v>
      </c>
      <c r="AA123" s="62" t="str">
        <f ca="1">IF(Z123&gt;Y123,"EP à prévoir","OUI")</f>
        <v>EP à prévoir</v>
      </c>
      <c r="AB123" s="61">
        <v>44286</v>
      </c>
      <c r="AC123" s="62"/>
      <c r="AD123" s="61"/>
      <c r="AE123" s="61"/>
      <c r="AF123" s="59"/>
      <c r="AG123" s="59"/>
      <c r="AH123" s="65"/>
    </row>
    <row r="124" spans="2:34" s="3" customFormat="1" ht="20.100000000000001" customHeight="1">
      <c r="B124" s="56" t="s">
        <v>186</v>
      </c>
      <c r="C124" s="57">
        <v>44034</v>
      </c>
      <c r="D124" s="57">
        <v>35263</v>
      </c>
      <c r="E124" s="58">
        <f t="shared" ca="1" si="6"/>
        <v>0</v>
      </c>
      <c r="F124" s="59" t="s">
        <v>25</v>
      </c>
      <c r="G124" s="60" t="s">
        <v>16</v>
      </c>
      <c r="H124" s="59" t="s">
        <v>17</v>
      </c>
      <c r="I124" s="59" t="s">
        <v>15</v>
      </c>
      <c r="J124" s="59">
        <v>1</v>
      </c>
      <c r="K124" s="59" t="s">
        <v>19</v>
      </c>
      <c r="L124" s="61"/>
      <c r="M124" s="61"/>
      <c r="N124" s="61"/>
      <c r="O124" s="61"/>
      <c r="P124" s="61"/>
      <c r="Q124" s="61"/>
      <c r="R124" s="61"/>
      <c r="S124" s="59"/>
      <c r="T124" s="59"/>
      <c r="U124" s="59"/>
      <c r="V124" s="59"/>
      <c r="W124" s="59"/>
      <c r="X124" s="59"/>
      <c r="Y124" s="62">
        <f>+COUNTA(L124:R124)</f>
        <v>0</v>
      </c>
      <c r="Z124" s="63">
        <f t="shared" ca="1" si="7"/>
        <v>0</v>
      </c>
      <c r="AA124" s="62" t="str">
        <f ca="1">IF(Z124&gt;Y124,"EP à prévoir","OUI")</f>
        <v>OUI</v>
      </c>
      <c r="AB124" s="61"/>
      <c r="AC124" s="61">
        <f>DATE(YEAR(C124)+2,MONTH(C124),DAY(C124))</f>
        <v>44764</v>
      </c>
      <c r="AD124" s="61"/>
      <c r="AE124" s="61"/>
      <c r="AF124" s="59"/>
      <c r="AG124" s="59"/>
      <c r="AH124" s="65"/>
    </row>
    <row r="125" spans="2:34" s="3" customFormat="1" ht="20.100000000000001" customHeight="1">
      <c r="B125" s="56" t="s">
        <v>187</v>
      </c>
      <c r="C125" s="57">
        <v>41309</v>
      </c>
      <c r="D125" s="57">
        <v>24281</v>
      </c>
      <c r="E125" s="58">
        <f t="shared" ca="1" si="6"/>
        <v>8</v>
      </c>
      <c r="F125" s="59" t="s">
        <v>24</v>
      </c>
      <c r="G125" s="60" t="s">
        <v>4</v>
      </c>
      <c r="H125" s="59" t="s">
        <v>5</v>
      </c>
      <c r="I125" s="59" t="s">
        <v>1</v>
      </c>
      <c r="J125" s="59">
        <v>1</v>
      </c>
      <c r="K125" s="59" t="s">
        <v>19</v>
      </c>
      <c r="L125" s="61"/>
      <c r="M125" s="61"/>
      <c r="N125" s="61"/>
      <c r="O125" s="61">
        <v>43172</v>
      </c>
      <c r="P125" s="61"/>
      <c r="Q125" s="61"/>
      <c r="R125" s="61"/>
      <c r="S125" s="59"/>
      <c r="T125" s="59"/>
      <c r="U125" s="59"/>
      <c r="V125" s="59"/>
      <c r="W125" s="59"/>
      <c r="X125" s="59"/>
      <c r="Y125" s="62">
        <f>+COUNTA(L125:R125)</f>
        <v>1</v>
      </c>
      <c r="Z125" s="63">
        <f t="shared" ca="1" si="7"/>
        <v>3</v>
      </c>
      <c r="AA125" s="62" t="str">
        <f ca="1">IF(Z125&gt;Y125,"EP à prévoir","OUI")</f>
        <v>EP à prévoir</v>
      </c>
      <c r="AB125" s="61">
        <v>44286</v>
      </c>
      <c r="AC125" s="62"/>
      <c r="AD125" s="61"/>
      <c r="AE125" s="61"/>
      <c r="AF125" s="59"/>
      <c r="AG125" s="59"/>
      <c r="AH125" s="65"/>
    </row>
    <row r="126" spans="2:34" s="3" customFormat="1" ht="20.100000000000001" customHeight="1">
      <c r="B126" s="56" t="s">
        <v>188</v>
      </c>
      <c r="C126" s="57">
        <v>42220</v>
      </c>
      <c r="D126" s="57">
        <v>33646</v>
      </c>
      <c r="E126" s="58">
        <f t="shared" ca="1" si="6"/>
        <v>5</v>
      </c>
      <c r="F126" s="59" t="s">
        <v>12</v>
      </c>
      <c r="G126" s="60" t="s">
        <v>43</v>
      </c>
      <c r="H126" s="59" t="s">
        <v>33</v>
      </c>
      <c r="I126" s="59" t="s">
        <v>15</v>
      </c>
      <c r="J126" s="59">
        <v>1</v>
      </c>
      <c r="K126" s="59" t="s">
        <v>19</v>
      </c>
      <c r="L126" s="61"/>
      <c r="M126" s="61"/>
      <c r="N126" s="61"/>
      <c r="O126" s="61"/>
      <c r="P126" s="61"/>
      <c r="Q126" s="61"/>
      <c r="R126" s="61"/>
      <c r="S126" s="59"/>
      <c r="T126" s="59"/>
      <c r="U126" s="59"/>
      <c r="V126" s="59"/>
      <c r="W126" s="59"/>
      <c r="X126" s="59"/>
      <c r="Y126" s="62">
        <f>+COUNTA(L126:R126)</f>
        <v>0</v>
      </c>
      <c r="Z126" s="63">
        <f t="shared" ca="1" si="7"/>
        <v>2</v>
      </c>
      <c r="AA126" s="62" t="str">
        <f ca="1">IF(Z126&gt;Y126,"EP à prévoir","OUI")</f>
        <v>EP à prévoir</v>
      </c>
      <c r="AB126" s="61">
        <v>44439</v>
      </c>
      <c r="AC126" s="62"/>
      <c r="AD126" s="61"/>
      <c r="AE126" s="61"/>
      <c r="AF126" s="59"/>
      <c r="AG126" s="59"/>
      <c r="AH126" s="65"/>
    </row>
    <row r="127" spans="2:34" s="3" customFormat="1" ht="20.100000000000001" customHeight="1">
      <c r="B127" s="77" t="s">
        <v>189</v>
      </c>
      <c r="C127" s="78">
        <v>33848</v>
      </c>
      <c r="D127" s="78">
        <v>25043</v>
      </c>
      <c r="E127" s="79">
        <f t="shared" ca="1" si="6"/>
        <v>28</v>
      </c>
      <c r="F127" s="80" t="s">
        <v>24</v>
      </c>
      <c r="G127" s="81" t="s">
        <v>4</v>
      </c>
      <c r="H127" s="80" t="s">
        <v>5</v>
      </c>
      <c r="I127" s="80" t="s">
        <v>1</v>
      </c>
      <c r="J127" s="80">
        <v>1</v>
      </c>
      <c r="K127" s="80" t="s">
        <v>19</v>
      </c>
      <c r="L127" s="82"/>
      <c r="M127" s="82"/>
      <c r="N127" s="82"/>
      <c r="O127" s="82"/>
      <c r="P127" s="82"/>
      <c r="Q127" s="82"/>
      <c r="R127" s="82"/>
      <c r="S127" s="80"/>
      <c r="T127" s="80"/>
      <c r="U127" s="80"/>
      <c r="V127" s="80"/>
      <c r="W127" s="80"/>
      <c r="X127" s="80"/>
      <c r="Y127" s="83">
        <f>+COUNTA(L127:R127)</f>
        <v>0</v>
      </c>
      <c r="Z127" s="84">
        <f t="shared" ca="1" si="7"/>
        <v>3</v>
      </c>
      <c r="AA127" s="83" t="str">
        <f ca="1">IF(Z127&gt;Y127,"EP à prévoir","OUI")</f>
        <v>EP à prévoir</v>
      </c>
      <c r="AB127" s="82">
        <v>44286</v>
      </c>
      <c r="AC127" s="83"/>
      <c r="AD127" s="82"/>
      <c r="AE127" s="82"/>
      <c r="AF127" s="80"/>
      <c r="AG127" s="80"/>
      <c r="AH127" s="85"/>
    </row>
    <row r="128" spans="2:34">
      <c r="B128" s="1"/>
      <c r="D128" s="1"/>
      <c r="E128" s="1"/>
      <c r="F128" s="1"/>
      <c r="G128" s="11"/>
      <c r="Y128" s="21"/>
      <c r="Z128" s="86"/>
      <c r="AA128" s="86"/>
      <c r="AB128" s="24"/>
      <c r="AC128" s="21"/>
      <c r="AD128" s="21"/>
      <c r="AE128" s="19"/>
    </row>
    <row r="129" spans="25:31">
      <c r="Y129" s="21"/>
      <c r="Z129" s="26"/>
      <c r="AA129" s="26"/>
      <c r="AB129" s="26"/>
      <c r="AC129" s="26"/>
      <c r="AD129" s="21"/>
      <c r="AE129" s="19"/>
    </row>
    <row r="130" spans="25:31">
      <c r="Y130" s="21"/>
      <c r="Z130" s="20"/>
      <c r="AA130" s="21"/>
      <c r="AB130" s="24"/>
      <c r="AC130" s="21"/>
      <c r="AD130" s="21"/>
      <c r="AE130" s="19"/>
    </row>
    <row r="131" spans="25:31">
      <c r="Y131" s="21"/>
      <c r="Z131" s="21"/>
      <c r="AA131" s="21"/>
      <c r="AB131" s="24"/>
      <c r="AC131" s="21"/>
      <c r="AD131" s="21"/>
      <c r="AE131" s="19"/>
    </row>
    <row r="132" spans="25:31">
      <c r="Y132" s="21"/>
      <c r="Z132" s="21"/>
      <c r="AA132" s="21"/>
      <c r="AB132" s="24"/>
      <c r="AC132" s="21"/>
      <c r="AD132" s="21"/>
      <c r="AE132" s="19"/>
    </row>
    <row r="133" spans="25:31">
      <c r="Y133" s="21"/>
      <c r="Z133" s="21"/>
      <c r="AA133" s="21"/>
      <c r="AB133" s="24"/>
      <c r="AC133" s="21"/>
      <c r="AD133" s="21"/>
      <c r="AE133" s="19"/>
    </row>
    <row r="134" spans="25:31">
      <c r="Y134" s="21"/>
      <c r="Z134" s="21"/>
      <c r="AA134" s="21"/>
      <c r="AB134" s="24"/>
      <c r="AC134" s="21"/>
      <c r="AD134" s="21"/>
      <c r="AE134" s="19"/>
    </row>
    <row r="135" spans="25:31">
      <c r="Y135" s="22"/>
      <c r="Z135" s="21"/>
      <c r="AA135" s="21"/>
      <c r="AB135" s="24"/>
      <c r="AC135" s="21"/>
      <c r="AD135" s="21"/>
      <c r="AE135" s="19"/>
    </row>
    <row r="136" spans="25:31">
      <c r="Y136" s="21"/>
      <c r="Z136" s="21"/>
      <c r="AA136" s="21"/>
      <c r="AB136" s="24"/>
      <c r="AC136" s="21"/>
      <c r="AD136" s="21"/>
      <c r="AE136" s="19"/>
    </row>
    <row r="137" spans="25:31">
      <c r="Y137" s="21"/>
      <c r="Z137" s="21"/>
      <c r="AA137" s="21"/>
      <c r="AB137" s="24"/>
      <c r="AC137" s="21"/>
      <c r="AD137" s="21"/>
      <c r="AE137" s="19"/>
    </row>
    <row r="138" spans="25:31">
      <c r="Y138" s="22"/>
      <c r="Z138" s="21"/>
      <c r="AA138" s="21"/>
      <c r="AB138" s="24"/>
      <c r="AC138" s="21"/>
      <c r="AD138" s="21"/>
      <c r="AE138" s="19"/>
    </row>
    <row r="139" spans="25:31">
      <c r="Y139" s="21"/>
      <c r="Z139" s="21"/>
      <c r="AA139" s="20"/>
      <c r="AB139" s="20"/>
      <c r="AC139" s="21"/>
      <c r="AD139" s="21"/>
      <c r="AE139" s="19"/>
    </row>
    <row r="140" spans="25:31">
      <c r="Y140" s="21"/>
      <c r="Z140" s="21"/>
      <c r="AA140" s="21"/>
      <c r="AB140" s="24"/>
      <c r="AC140" s="21"/>
      <c r="AD140" s="21"/>
      <c r="AE140" s="19"/>
    </row>
    <row r="141" spans="25:31">
      <c r="Y141" s="21"/>
      <c r="Z141" s="20"/>
      <c r="AA141" s="21"/>
      <c r="AB141" s="24"/>
      <c r="AC141" s="21"/>
      <c r="AD141" s="21"/>
      <c r="AE141" s="19"/>
    </row>
    <row r="142" spans="25:31">
      <c r="Y142" s="21"/>
      <c r="Z142" s="26"/>
      <c r="AA142" s="26"/>
      <c r="AB142" s="26"/>
      <c r="AC142" s="26"/>
      <c r="AD142" s="21"/>
      <c r="AE142" s="19"/>
    </row>
    <row r="143" spans="25:31">
      <c r="Y143" s="21"/>
      <c r="Z143" s="26"/>
      <c r="AA143" s="26"/>
      <c r="AB143" s="24"/>
      <c r="AC143" s="21"/>
      <c r="AD143" s="21"/>
      <c r="AE143" s="19"/>
    </row>
    <row r="144" spans="25:31">
      <c r="Y144" s="21"/>
      <c r="Z144" s="26"/>
      <c r="AA144" s="26"/>
      <c r="AB144" s="26"/>
      <c r="AC144" s="26"/>
      <c r="AD144" s="21"/>
      <c r="AE144" s="19"/>
    </row>
    <row r="145" spans="25:31">
      <c r="Y145" s="21"/>
      <c r="Z145" s="21"/>
      <c r="AA145" s="21"/>
      <c r="AB145" s="24"/>
      <c r="AC145" s="21"/>
      <c r="AD145" s="21"/>
      <c r="AE145" s="19"/>
    </row>
    <row r="146" spans="25:31">
      <c r="Y146" s="21"/>
      <c r="Z146" s="21"/>
      <c r="AA146" s="21"/>
      <c r="AB146" s="24"/>
      <c r="AC146" s="21"/>
      <c r="AD146" s="21"/>
      <c r="AE146" s="19"/>
    </row>
    <row r="147" spans="25:31">
      <c r="Y147" s="21"/>
      <c r="Z147" s="21"/>
      <c r="AA147" s="21"/>
      <c r="AB147" s="24"/>
      <c r="AC147" s="21"/>
      <c r="AD147" s="21"/>
      <c r="AE147" s="19"/>
    </row>
    <row r="148" spans="25:31">
      <c r="Y148" s="22"/>
      <c r="Z148" s="21"/>
      <c r="AA148" s="21"/>
      <c r="AB148" s="24"/>
      <c r="AC148" s="21"/>
      <c r="AD148" s="21"/>
      <c r="AE148" s="19"/>
    </row>
    <row r="149" spans="25:31">
      <c r="Y149" s="22"/>
      <c r="Z149" s="21"/>
      <c r="AA149" s="23"/>
      <c r="AB149" s="23"/>
      <c r="AC149" s="23"/>
      <c r="AD149" s="21"/>
      <c r="AE149" s="19"/>
    </row>
    <row r="150" spans="25:31">
      <c r="Y150" s="22"/>
      <c r="Z150" s="21"/>
      <c r="AA150" s="23"/>
      <c r="AB150" s="23"/>
      <c r="AC150" s="23"/>
      <c r="AD150" s="21"/>
      <c r="AE150" s="19"/>
    </row>
    <row r="151" spans="25:31">
      <c r="Y151" s="21"/>
      <c r="Z151" s="26"/>
      <c r="AA151" s="26"/>
      <c r="AB151" s="26"/>
      <c r="AC151" s="26"/>
      <c r="AD151" s="21"/>
      <c r="AE151" s="19"/>
    </row>
    <row r="152" spans="25:31">
      <c r="Y152" s="21"/>
      <c r="Z152" s="21"/>
      <c r="AA152" s="20"/>
      <c r="AB152" s="20"/>
      <c r="AC152" s="20"/>
      <c r="AD152" s="21"/>
      <c r="AE152" s="19"/>
    </row>
    <row r="153" spans="25:31">
      <c r="Y153" s="21"/>
      <c r="Z153" s="26"/>
      <c r="AA153" s="26"/>
      <c r="AB153" s="26"/>
      <c r="AC153" s="26"/>
      <c r="AD153" s="21"/>
      <c r="AE153" s="19"/>
    </row>
    <row r="154" spans="25:31">
      <c r="Y154" s="22"/>
      <c r="Z154" s="21"/>
      <c r="AA154" s="21"/>
      <c r="AB154" s="24"/>
      <c r="AC154" s="21"/>
      <c r="AD154" s="21"/>
      <c r="AE154" s="19"/>
    </row>
    <row r="155" spans="25:31">
      <c r="Y155" s="21"/>
      <c r="Z155" s="21"/>
      <c r="AA155" s="21"/>
      <c r="AB155" s="24"/>
      <c r="AC155" s="21"/>
      <c r="AD155" s="20"/>
      <c r="AE155" s="19"/>
    </row>
    <row r="156" spans="25:31">
      <c r="Y156" s="21"/>
      <c r="Z156" s="21"/>
      <c r="AA156" s="21"/>
      <c r="AB156" s="24"/>
      <c r="AC156" s="21"/>
      <c r="AD156" s="20"/>
      <c r="AE156" s="19"/>
    </row>
    <row r="157" spans="25:31">
      <c r="Y157" s="21"/>
      <c r="Z157" s="21"/>
      <c r="AA157" s="21"/>
      <c r="AB157" s="24"/>
      <c r="AC157" s="21"/>
      <c r="AD157" s="21"/>
      <c r="AE157" s="19"/>
    </row>
    <row r="158" spans="25:31">
      <c r="Y158" s="21"/>
      <c r="Z158" s="26"/>
      <c r="AA158" s="26"/>
      <c r="AB158" s="26"/>
      <c r="AC158" s="26"/>
      <c r="AD158" s="21"/>
      <c r="AE158" s="19"/>
    </row>
    <row r="159" spans="25:31">
      <c r="Y159" s="21"/>
      <c r="Z159" s="21"/>
      <c r="AA159" s="21"/>
      <c r="AB159" s="24"/>
      <c r="AC159" s="20"/>
      <c r="AD159" s="21"/>
      <c r="AE159" s="19"/>
    </row>
    <row r="160" spans="25:31">
      <c r="Y160" s="21"/>
      <c r="Z160" s="21"/>
      <c r="AA160" s="21"/>
      <c r="AB160" s="24"/>
      <c r="AC160" s="21"/>
      <c r="AD160" s="21"/>
      <c r="AE160" s="19"/>
    </row>
    <row r="161" spans="25:31">
      <c r="Y161" s="22"/>
      <c r="Z161" s="21"/>
      <c r="AA161" s="21"/>
      <c r="AB161" s="24"/>
      <c r="AC161" s="21"/>
      <c r="AD161" s="21"/>
      <c r="AE161" s="19"/>
    </row>
    <row r="162" spans="25:31">
      <c r="Y162" s="22"/>
      <c r="Z162" s="23"/>
      <c r="AA162" s="23"/>
      <c r="AB162" s="23"/>
      <c r="AC162" s="21"/>
      <c r="AD162" s="21"/>
      <c r="AE162" s="19"/>
    </row>
    <row r="163" spans="25:31">
      <c r="Y163" s="21"/>
      <c r="Z163" s="26"/>
      <c r="AA163" s="26"/>
      <c r="AB163" s="24"/>
      <c r="AC163" s="21"/>
      <c r="AD163" s="21"/>
      <c r="AE163" s="19"/>
    </row>
  </sheetData>
  <mergeCells count="15">
    <mergeCell ref="Z163:AA163"/>
    <mergeCell ref="Z128:AA128"/>
    <mergeCell ref="Z129:AC129"/>
    <mergeCell ref="Z142:AC142"/>
    <mergeCell ref="Z143:AA143"/>
    <mergeCell ref="Z158:AC158"/>
    <mergeCell ref="Z153:AC153"/>
    <mergeCell ref="L6:X6"/>
    <mergeCell ref="AC6:AH6"/>
    <mergeCell ref="B1:R1"/>
    <mergeCell ref="Z144:AC144"/>
    <mergeCell ref="Z151:AC151"/>
    <mergeCell ref="K60:K61"/>
    <mergeCell ref="F60:F61"/>
    <mergeCell ref="B2:AH3"/>
  </mergeCells>
  <conditionalFormatting sqref="AA5:AA1048576 AA1">
    <cfRule type="containsText" dxfId="8" priority="8" operator="containsText" text="EP à prévoir">
      <formula>NOT(ISERROR(SEARCH("EP à prévoir",AA1)))</formula>
    </cfRule>
    <cfRule type="containsText" dxfId="7" priority="9" operator="containsText" text="OUI">
      <formula>NOT(ISERROR(SEARCH("OUI",AA1)))</formula>
    </cfRule>
  </conditionalFormatting>
  <conditionalFormatting sqref="Z19">
    <cfRule type="expression" dxfId="6" priority="7">
      <formula>AC&gt;TODAY()</formula>
    </cfRule>
  </conditionalFormatting>
  <conditionalFormatting sqref="L8:R127">
    <cfRule type="containsBlanks" dxfId="5" priority="4">
      <formula>LEN(TRIM(L8))=0</formula>
    </cfRule>
    <cfRule type="cellIs" dxfId="4" priority="5" operator="lessThan">
      <formula>TODAY()</formula>
    </cfRule>
  </conditionalFormatting>
  <conditionalFormatting sqref="AB8:AH127">
    <cfRule type="cellIs" dxfId="3" priority="6" operator="greaterThan">
      <formula>TODAY()</formula>
    </cfRule>
    <cfRule type="containsBlanks" dxfId="2" priority="10">
      <formula>LEN(TRIM(AB8))=0</formula>
    </cfRule>
  </conditionalFormatting>
  <conditionalFormatting sqref="AB8:AB127">
    <cfRule type="containsBlanks" dxfId="1" priority="1">
      <formula>LEN(TRIM(AB8))=0</formula>
    </cfRule>
    <cfRule type="cellIs" dxfId="0" priority="2" operator="lessThan">
      <formula>TODAY()</formula>
    </cfRule>
  </conditionalFormatting>
  <dataValidations count="2">
    <dataValidation type="list" allowBlank="1" showInputMessage="1" showErrorMessage="1" sqref="B8:B110">
      <formula1>NOMP</formula1>
    </dataValidation>
    <dataValidation type="list" allowBlank="1" showInputMessage="1" showErrorMessage="1" sqref="B111:B127">
      <formula1>NomPP</formula1>
    </dataValidation>
  </dataValidations>
  <pageMargins left="0.11811023622047245" right="0.11811023622047245" top="0.15748031496062992" bottom="0.55118110236220474" header="0.31496062992125984" footer="0.31496062992125984"/>
  <pageSetup paperSize="9" scale="74" fitToHeight="0" orientation="portrait" r:id="rId1"/>
  <headerFooter>
    <oddFooter>&amp;R
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3"/>
  <sheetViews>
    <sheetView workbookViewId="0">
      <selection activeCell="A2" sqref="A2:A244"/>
    </sheetView>
  </sheetViews>
  <sheetFormatPr baseColWidth="10" defaultRowHeight="15"/>
  <cols>
    <col min="1" max="1" width="28.7109375" style="43" customWidth="1"/>
  </cols>
  <sheetData>
    <row r="1" spans="1:1" ht="33" customHeight="1">
      <c r="A1" s="45" t="s">
        <v>62</v>
      </c>
    </row>
    <row r="2" spans="1:1">
      <c r="A2" s="43" t="s">
        <v>70</v>
      </c>
    </row>
    <row r="3" spans="1:1">
      <c r="A3" s="43" t="s">
        <v>71</v>
      </c>
    </row>
    <row r="4" spans="1:1">
      <c r="A4" s="43" t="s">
        <v>72</v>
      </c>
    </row>
    <row r="5" spans="1:1">
      <c r="A5" s="43" t="s">
        <v>73</v>
      </c>
    </row>
    <row r="6" spans="1:1">
      <c r="A6" s="43" t="s">
        <v>74</v>
      </c>
    </row>
    <row r="7" spans="1:1">
      <c r="A7" s="43" t="s">
        <v>75</v>
      </c>
    </row>
    <row r="8" spans="1:1">
      <c r="A8" s="43" t="s">
        <v>76</v>
      </c>
    </row>
    <row r="9" spans="1:1">
      <c r="A9" s="43" t="s">
        <v>77</v>
      </c>
    </row>
    <row r="10" spans="1:1">
      <c r="A10" s="43" t="s">
        <v>78</v>
      </c>
    </row>
    <row r="11" spans="1:1">
      <c r="A11" s="43" t="s">
        <v>79</v>
      </c>
    </row>
    <row r="12" spans="1:1">
      <c r="A12" s="43" t="s">
        <v>80</v>
      </c>
    </row>
    <row r="13" spans="1:1">
      <c r="A13" s="43" t="s">
        <v>81</v>
      </c>
    </row>
    <row r="14" spans="1:1">
      <c r="A14" s="43" t="s">
        <v>82</v>
      </c>
    </row>
    <row r="15" spans="1:1">
      <c r="A15" s="43" t="s">
        <v>83</v>
      </c>
    </row>
    <row r="16" spans="1:1">
      <c r="A16" s="43" t="s">
        <v>84</v>
      </c>
    </row>
    <row r="17" spans="1:1">
      <c r="A17" s="43" t="s">
        <v>85</v>
      </c>
    </row>
    <row r="18" spans="1:1">
      <c r="A18" s="43" t="s">
        <v>86</v>
      </c>
    </row>
    <row r="19" spans="1:1">
      <c r="A19" s="43" t="s">
        <v>87</v>
      </c>
    </row>
    <row r="20" spans="1:1">
      <c r="A20" s="43" t="s">
        <v>88</v>
      </c>
    </row>
    <row r="21" spans="1:1">
      <c r="A21" s="43" t="s">
        <v>89</v>
      </c>
    </row>
    <row r="22" spans="1:1">
      <c r="A22" s="43" t="s">
        <v>90</v>
      </c>
    </row>
    <row r="23" spans="1:1">
      <c r="A23" s="43" t="s">
        <v>91</v>
      </c>
    </row>
    <row r="24" spans="1:1">
      <c r="A24" s="43" t="s">
        <v>92</v>
      </c>
    </row>
    <row r="25" spans="1:1">
      <c r="A25" s="43" t="s">
        <v>93</v>
      </c>
    </row>
    <row r="26" spans="1:1">
      <c r="A26" s="43" t="s">
        <v>94</v>
      </c>
    </row>
    <row r="27" spans="1:1">
      <c r="A27" s="43" t="s">
        <v>95</v>
      </c>
    </row>
    <row r="28" spans="1:1">
      <c r="A28" s="43" t="s">
        <v>96</v>
      </c>
    </row>
    <row r="29" spans="1:1">
      <c r="A29" s="43" t="s">
        <v>97</v>
      </c>
    </row>
    <row r="30" spans="1:1">
      <c r="A30" s="43" t="s">
        <v>98</v>
      </c>
    </row>
    <row r="31" spans="1:1">
      <c r="A31" s="43" t="s">
        <v>99</v>
      </c>
    </row>
    <row r="32" spans="1:1">
      <c r="A32" s="43" t="s">
        <v>100</v>
      </c>
    </row>
    <row r="33" spans="1:1">
      <c r="A33" s="43" t="s">
        <v>101</v>
      </c>
    </row>
    <row r="34" spans="1:1">
      <c r="A34" s="43" t="s">
        <v>102</v>
      </c>
    </row>
    <row r="35" spans="1:1">
      <c r="A35" s="43" t="s">
        <v>103</v>
      </c>
    </row>
    <row r="36" spans="1:1">
      <c r="A36" s="43" t="s">
        <v>104</v>
      </c>
    </row>
    <row r="37" spans="1:1">
      <c r="A37" s="43" t="s">
        <v>105</v>
      </c>
    </row>
    <row r="38" spans="1:1">
      <c r="A38" s="43" t="s">
        <v>106</v>
      </c>
    </row>
    <row r="39" spans="1:1">
      <c r="A39" s="43" t="s">
        <v>107</v>
      </c>
    </row>
    <row r="40" spans="1:1">
      <c r="A40" s="43" t="s">
        <v>108</v>
      </c>
    </row>
    <row r="41" spans="1:1">
      <c r="A41" s="43" t="s">
        <v>109</v>
      </c>
    </row>
    <row r="42" spans="1:1">
      <c r="A42" s="43" t="s">
        <v>110</v>
      </c>
    </row>
    <row r="43" spans="1:1">
      <c r="A43" s="43" t="s">
        <v>111</v>
      </c>
    </row>
    <row r="44" spans="1:1">
      <c r="A44" s="43" t="s">
        <v>112</v>
      </c>
    </row>
    <row r="45" spans="1:1">
      <c r="A45" s="43" t="s">
        <v>113</v>
      </c>
    </row>
    <row r="46" spans="1:1">
      <c r="A46" s="43" t="s">
        <v>114</v>
      </c>
    </row>
    <row r="47" spans="1:1">
      <c r="A47" s="43" t="s">
        <v>115</v>
      </c>
    </row>
    <row r="48" spans="1:1">
      <c r="A48" s="43" t="s">
        <v>116</v>
      </c>
    </row>
    <row r="49" spans="1:1">
      <c r="A49" s="43" t="s">
        <v>117</v>
      </c>
    </row>
    <row r="50" spans="1:1">
      <c r="A50" s="43" t="s">
        <v>118</v>
      </c>
    </row>
    <row r="51" spans="1:1">
      <c r="A51" s="43" t="s">
        <v>119</v>
      </c>
    </row>
    <row r="52" spans="1:1">
      <c r="A52" s="43" t="s">
        <v>120</v>
      </c>
    </row>
    <row r="53" spans="1:1">
      <c r="A53" s="43" t="s">
        <v>121</v>
      </c>
    </row>
    <row r="54" spans="1:1">
      <c r="A54" s="43" t="s">
        <v>122</v>
      </c>
    </row>
    <row r="55" spans="1:1">
      <c r="A55" s="43" t="s">
        <v>123</v>
      </c>
    </row>
    <row r="56" spans="1:1">
      <c r="A56" s="43" t="s">
        <v>124</v>
      </c>
    </row>
    <row r="57" spans="1:1">
      <c r="A57" s="43" t="s">
        <v>125</v>
      </c>
    </row>
    <row r="58" spans="1:1">
      <c r="A58" s="43" t="s">
        <v>126</v>
      </c>
    </row>
    <row r="59" spans="1:1">
      <c r="A59" s="43" t="s">
        <v>127</v>
      </c>
    </row>
    <row r="60" spans="1:1">
      <c r="A60" s="43" t="s">
        <v>128</v>
      </c>
    </row>
    <row r="61" spans="1:1">
      <c r="A61" s="43" t="s">
        <v>129</v>
      </c>
    </row>
    <row r="62" spans="1:1">
      <c r="A62" s="43" t="s">
        <v>130</v>
      </c>
    </row>
    <row r="63" spans="1:1">
      <c r="A63" s="43" t="s">
        <v>131</v>
      </c>
    </row>
    <row r="64" spans="1:1">
      <c r="A64" s="43" t="s">
        <v>132</v>
      </c>
    </row>
    <row r="65" spans="1:1">
      <c r="A65" s="43" t="s">
        <v>133</v>
      </c>
    </row>
    <row r="66" spans="1:1">
      <c r="A66" s="43" t="s">
        <v>134</v>
      </c>
    </row>
    <row r="67" spans="1:1">
      <c r="A67" s="43" t="s">
        <v>135</v>
      </c>
    </row>
    <row r="68" spans="1:1">
      <c r="A68" s="43" t="s">
        <v>136</v>
      </c>
    </row>
    <row r="69" spans="1:1">
      <c r="A69" s="43" t="s">
        <v>137</v>
      </c>
    </row>
    <row r="70" spans="1:1">
      <c r="A70" s="43" t="s">
        <v>138</v>
      </c>
    </row>
    <row r="71" spans="1:1">
      <c r="A71" s="43" t="s">
        <v>139</v>
      </c>
    </row>
    <row r="72" spans="1:1">
      <c r="A72" s="43" t="s">
        <v>140</v>
      </c>
    </row>
    <row r="73" spans="1:1">
      <c r="A73" s="43" t="s">
        <v>141</v>
      </c>
    </row>
    <row r="74" spans="1:1">
      <c r="A74" s="43" t="s">
        <v>142</v>
      </c>
    </row>
    <row r="75" spans="1:1">
      <c r="A75" s="43" t="s">
        <v>143</v>
      </c>
    </row>
    <row r="76" spans="1:1">
      <c r="A76" s="43" t="s">
        <v>144</v>
      </c>
    </row>
    <row r="77" spans="1:1">
      <c r="A77" s="43" t="s">
        <v>145</v>
      </c>
    </row>
    <row r="78" spans="1:1">
      <c r="A78" s="43" t="s">
        <v>146</v>
      </c>
    </row>
    <row r="79" spans="1:1">
      <c r="A79" s="43" t="s">
        <v>147</v>
      </c>
    </row>
    <row r="80" spans="1:1">
      <c r="A80" s="43" t="s">
        <v>148</v>
      </c>
    </row>
    <row r="81" spans="1:1">
      <c r="A81" s="43" t="s">
        <v>149</v>
      </c>
    </row>
    <row r="82" spans="1:1">
      <c r="A82" s="43" t="s">
        <v>150</v>
      </c>
    </row>
    <row r="83" spans="1:1">
      <c r="A83" s="43" t="s">
        <v>151</v>
      </c>
    </row>
    <row r="84" spans="1:1">
      <c r="A84" s="43" t="s">
        <v>152</v>
      </c>
    </row>
    <row r="85" spans="1:1">
      <c r="A85" s="43" t="s">
        <v>153</v>
      </c>
    </row>
    <row r="86" spans="1:1">
      <c r="A86" s="43" t="s">
        <v>154</v>
      </c>
    </row>
    <row r="87" spans="1:1">
      <c r="A87" s="43" t="s">
        <v>155</v>
      </c>
    </row>
    <row r="88" spans="1:1">
      <c r="A88" s="43" t="s">
        <v>156</v>
      </c>
    </row>
    <row r="89" spans="1:1">
      <c r="A89" s="43" t="s">
        <v>157</v>
      </c>
    </row>
    <row r="90" spans="1:1">
      <c r="A90" s="43" t="s">
        <v>158</v>
      </c>
    </row>
    <row r="91" spans="1:1">
      <c r="A91" s="43" t="s">
        <v>159</v>
      </c>
    </row>
    <row r="92" spans="1:1">
      <c r="A92" s="43" t="s">
        <v>160</v>
      </c>
    </row>
    <row r="93" spans="1:1">
      <c r="A93" s="43" t="s">
        <v>161</v>
      </c>
    </row>
    <row r="94" spans="1:1">
      <c r="A94" s="43" t="s">
        <v>162</v>
      </c>
    </row>
    <row r="95" spans="1:1">
      <c r="A95" s="43" t="s">
        <v>163</v>
      </c>
    </row>
    <row r="96" spans="1:1">
      <c r="A96" s="43" t="s">
        <v>164</v>
      </c>
    </row>
    <row r="97" spans="1:1">
      <c r="A97" s="43" t="s">
        <v>165</v>
      </c>
    </row>
    <row r="98" spans="1:1">
      <c r="A98" s="43" t="s">
        <v>166</v>
      </c>
    </row>
    <row r="99" spans="1:1">
      <c r="A99" s="43" t="s">
        <v>167</v>
      </c>
    </row>
    <row r="100" spans="1:1">
      <c r="A100" s="43" t="s">
        <v>168</v>
      </c>
    </row>
    <row r="101" spans="1:1">
      <c r="A101" s="43" t="s">
        <v>169</v>
      </c>
    </row>
    <row r="102" spans="1:1">
      <c r="A102" s="43" t="s">
        <v>170</v>
      </c>
    </row>
    <row r="103" spans="1:1">
      <c r="A103" s="43" t="s">
        <v>171</v>
      </c>
    </row>
    <row r="104" spans="1:1">
      <c r="A104" s="43" t="s">
        <v>172</v>
      </c>
    </row>
    <row r="105" spans="1:1">
      <c r="A105" s="43" t="s">
        <v>173</v>
      </c>
    </row>
    <row r="106" spans="1:1">
      <c r="A106" s="43" t="s">
        <v>174</v>
      </c>
    </row>
    <row r="107" spans="1:1">
      <c r="A107" s="43" t="s">
        <v>175</v>
      </c>
    </row>
    <row r="108" spans="1:1">
      <c r="A108" s="43" t="s">
        <v>176</v>
      </c>
    </row>
    <row r="109" spans="1:1">
      <c r="A109" s="43" t="s">
        <v>177</v>
      </c>
    </row>
    <row r="110" spans="1:1">
      <c r="A110" s="43" t="s">
        <v>178</v>
      </c>
    </row>
    <row r="111" spans="1:1">
      <c r="A111" s="43" t="s">
        <v>179</v>
      </c>
    </row>
    <row r="112" spans="1:1">
      <c r="A112" s="43" t="s">
        <v>180</v>
      </c>
    </row>
    <row r="113" spans="1:1">
      <c r="A113" s="43" t="s">
        <v>181</v>
      </c>
    </row>
    <row r="114" spans="1:1">
      <c r="A114" s="43" t="s">
        <v>182</v>
      </c>
    </row>
    <row r="115" spans="1:1">
      <c r="A115" s="43" t="s">
        <v>183</v>
      </c>
    </row>
    <row r="116" spans="1:1">
      <c r="A116" s="43" t="s">
        <v>184</v>
      </c>
    </row>
    <row r="117" spans="1:1">
      <c r="A117" s="43" t="s">
        <v>185</v>
      </c>
    </row>
    <row r="118" spans="1:1">
      <c r="A118" s="43" t="s">
        <v>186</v>
      </c>
    </row>
    <row r="119" spans="1:1">
      <c r="A119" s="43" t="s">
        <v>187</v>
      </c>
    </row>
    <row r="120" spans="1:1">
      <c r="A120" s="43" t="s">
        <v>188</v>
      </c>
    </row>
    <row r="121" spans="1:1">
      <c r="A121" s="43" t="s">
        <v>189</v>
      </c>
    </row>
    <row r="122" spans="1:1">
      <c r="A122" s="43" t="s">
        <v>190</v>
      </c>
    </row>
    <row r="123" spans="1:1">
      <c r="A123" s="43" t="s">
        <v>191</v>
      </c>
    </row>
    <row r="124" spans="1:1">
      <c r="A124" s="43" t="s">
        <v>192</v>
      </c>
    </row>
    <row r="125" spans="1:1">
      <c r="A125" s="43" t="s">
        <v>193</v>
      </c>
    </row>
    <row r="126" spans="1:1">
      <c r="A126" s="43" t="s">
        <v>194</v>
      </c>
    </row>
    <row r="127" spans="1:1">
      <c r="A127" s="43" t="s">
        <v>195</v>
      </c>
    </row>
    <row r="128" spans="1:1">
      <c r="A128" s="43" t="s">
        <v>196</v>
      </c>
    </row>
    <row r="129" spans="1:1">
      <c r="A129" s="43" t="s">
        <v>197</v>
      </c>
    </row>
    <row r="130" spans="1:1">
      <c r="A130" s="43" t="s">
        <v>198</v>
      </c>
    </row>
    <row r="131" spans="1:1">
      <c r="A131" s="43" t="s">
        <v>199</v>
      </c>
    </row>
    <row r="132" spans="1:1">
      <c r="A132" s="43" t="s">
        <v>200</v>
      </c>
    </row>
    <row r="133" spans="1:1">
      <c r="A133" s="43" t="s">
        <v>201</v>
      </c>
    </row>
    <row r="134" spans="1:1">
      <c r="A134" s="43" t="s">
        <v>202</v>
      </c>
    </row>
    <row r="135" spans="1:1">
      <c r="A135" s="43" t="s">
        <v>203</v>
      </c>
    </row>
    <row r="136" spans="1:1">
      <c r="A136" s="43" t="s">
        <v>204</v>
      </c>
    </row>
    <row r="137" spans="1:1">
      <c r="A137" s="43" t="s">
        <v>205</v>
      </c>
    </row>
    <row r="138" spans="1:1">
      <c r="A138" s="43" t="s">
        <v>206</v>
      </c>
    </row>
    <row r="139" spans="1:1">
      <c r="A139" s="43" t="s">
        <v>207</v>
      </c>
    </row>
    <row r="140" spans="1:1">
      <c r="A140" s="43" t="s">
        <v>208</v>
      </c>
    </row>
    <row r="141" spans="1:1">
      <c r="A141" s="43" t="s">
        <v>209</v>
      </c>
    </row>
    <row r="142" spans="1:1">
      <c r="A142" s="43" t="s">
        <v>210</v>
      </c>
    </row>
    <row r="143" spans="1:1">
      <c r="A143" s="43" t="s">
        <v>211</v>
      </c>
    </row>
    <row r="144" spans="1:1">
      <c r="A144" s="43" t="s">
        <v>212</v>
      </c>
    </row>
    <row r="145" spans="1:1">
      <c r="A145" s="43" t="s">
        <v>213</v>
      </c>
    </row>
    <row r="146" spans="1:1">
      <c r="A146" s="43" t="s">
        <v>214</v>
      </c>
    </row>
    <row r="147" spans="1:1">
      <c r="A147" s="43" t="s">
        <v>215</v>
      </c>
    </row>
    <row r="148" spans="1:1">
      <c r="A148" s="43" t="s">
        <v>216</v>
      </c>
    </row>
    <row r="149" spans="1:1">
      <c r="A149" s="43" t="s">
        <v>217</v>
      </c>
    </row>
    <row r="150" spans="1:1">
      <c r="A150" s="43" t="s">
        <v>218</v>
      </c>
    </row>
    <row r="151" spans="1:1">
      <c r="A151" s="43" t="s">
        <v>219</v>
      </c>
    </row>
    <row r="152" spans="1:1">
      <c r="A152" s="43" t="s">
        <v>220</v>
      </c>
    </row>
    <row r="153" spans="1:1">
      <c r="A153" s="43" t="s">
        <v>221</v>
      </c>
    </row>
    <row r="154" spans="1:1">
      <c r="A154" s="43" t="s">
        <v>222</v>
      </c>
    </row>
    <row r="155" spans="1:1">
      <c r="A155" s="43" t="s">
        <v>223</v>
      </c>
    </row>
    <row r="156" spans="1:1">
      <c r="A156" s="43" t="s">
        <v>224</v>
      </c>
    </row>
    <row r="157" spans="1:1">
      <c r="A157" s="43" t="s">
        <v>225</v>
      </c>
    </row>
    <row r="158" spans="1:1">
      <c r="A158" s="43" t="s">
        <v>226</v>
      </c>
    </row>
    <row r="159" spans="1:1">
      <c r="A159" s="43" t="s">
        <v>227</v>
      </c>
    </row>
    <row r="160" spans="1:1">
      <c r="A160" s="43" t="s">
        <v>228</v>
      </c>
    </row>
    <row r="161" spans="1:1">
      <c r="A161" s="43" t="s">
        <v>229</v>
      </c>
    </row>
    <row r="162" spans="1:1">
      <c r="A162" s="43" t="s">
        <v>230</v>
      </c>
    </row>
    <row r="163" spans="1:1">
      <c r="A163" s="43" t="s">
        <v>231</v>
      </c>
    </row>
    <row r="164" spans="1:1">
      <c r="A164" s="43" t="s">
        <v>232</v>
      </c>
    </row>
    <row r="165" spans="1:1">
      <c r="A165" s="43" t="s">
        <v>233</v>
      </c>
    </row>
    <row r="166" spans="1:1">
      <c r="A166" s="43" t="s">
        <v>234</v>
      </c>
    </row>
    <row r="167" spans="1:1">
      <c r="A167" s="43" t="s">
        <v>235</v>
      </c>
    </row>
    <row r="168" spans="1:1">
      <c r="A168" s="43" t="s">
        <v>236</v>
      </c>
    </row>
    <row r="169" spans="1:1">
      <c r="A169" s="43" t="s">
        <v>237</v>
      </c>
    </row>
    <row r="170" spans="1:1">
      <c r="A170" s="43" t="s">
        <v>238</v>
      </c>
    </row>
    <row r="171" spans="1:1">
      <c r="A171" s="43" t="s">
        <v>239</v>
      </c>
    </row>
    <row r="172" spans="1:1">
      <c r="A172" s="43" t="s">
        <v>240</v>
      </c>
    </row>
    <row r="173" spans="1:1">
      <c r="A173" s="43" t="s">
        <v>241</v>
      </c>
    </row>
    <row r="174" spans="1:1">
      <c r="A174" s="43" t="s">
        <v>242</v>
      </c>
    </row>
    <row r="175" spans="1:1">
      <c r="A175" s="43" t="s">
        <v>243</v>
      </c>
    </row>
    <row r="176" spans="1:1">
      <c r="A176" s="43" t="s">
        <v>244</v>
      </c>
    </row>
    <row r="177" spans="1:1">
      <c r="A177" s="43" t="s">
        <v>245</v>
      </c>
    </row>
    <row r="178" spans="1:1">
      <c r="A178" s="43" t="s">
        <v>246</v>
      </c>
    </row>
    <row r="179" spans="1:1">
      <c r="A179" s="43" t="s">
        <v>247</v>
      </c>
    </row>
    <row r="180" spans="1:1">
      <c r="A180" s="43" t="s">
        <v>248</v>
      </c>
    </row>
    <row r="181" spans="1:1">
      <c r="A181" s="43" t="s">
        <v>249</v>
      </c>
    </row>
    <row r="182" spans="1:1">
      <c r="A182" s="43" t="s">
        <v>250</v>
      </c>
    </row>
    <row r="183" spans="1:1">
      <c r="A183" s="43" t="s">
        <v>251</v>
      </c>
    </row>
    <row r="184" spans="1:1">
      <c r="A184" s="43" t="s">
        <v>252</v>
      </c>
    </row>
    <row r="185" spans="1:1">
      <c r="A185" s="43" t="s">
        <v>253</v>
      </c>
    </row>
    <row r="186" spans="1:1">
      <c r="A186" s="43" t="s">
        <v>254</v>
      </c>
    </row>
    <row r="187" spans="1:1">
      <c r="A187" s="43" t="s">
        <v>255</v>
      </c>
    </row>
    <row r="188" spans="1:1">
      <c r="A188" s="43" t="s">
        <v>256</v>
      </c>
    </row>
    <row r="189" spans="1:1">
      <c r="A189" s="43" t="s">
        <v>257</v>
      </c>
    </row>
    <row r="190" spans="1:1">
      <c r="A190" s="43" t="s">
        <v>258</v>
      </c>
    </row>
    <row r="191" spans="1:1">
      <c r="A191" s="43" t="s">
        <v>259</v>
      </c>
    </row>
    <row r="192" spans="1:1">
      <c r="A192" s="43" t="s">
        <v>260</v>
      </c>
    </row>
    <row r="193" spans="1:1">
      <c r="A193" s="43" t="s">
        <v>261</v>
      </c>
    </row>
    <row r="194" spans="1:1">
      <c r="A194" s="43" t="s">
        <v>262</v>
      </c>
    </row>
    <row r="195" spans="1:1">
      <c r="A195" s="43" t="s">
        <v>263</v>
      </c>
    </row>
    <row r="196" spans="1:1">
      <c r="A196" s="43" t="s">
        <v>264</v>
      </c>
    </row>
    <row r="197" spans="1:1">
      <c r="A197" s="43" t="s">
        <v>265</v>
      </c>
    </row>
    <row r="198" spans="1:1">
      <c r="A198" s="43" t="s">
        <v>266</v>
      </c>
    </row>
    <row r="199" spans="1:1">
      <c r="A199" s="43" t="s">
        <v>267</v>
      </c>
    </row>
    <row r="200" spans="1:1">
      <c r="A200" s="43" t="s">
        <v>268</v>
      </c>
    </row>
    <row r="201" spans="1:1">
      <c r="A201" s="43" t="s">
        <v>269</v>
      </c>
    </row>
    <row r="202" spans="1:1">
      <c r="A202" s="43" t="s">
        <v>270</v>
      </c>
    </row>
    <row r="203" spans="1:1">
      <c r="A203" s="43" t="s">
        <v>271</v>
      </c>
    </row>
    <row r="204" spans="1:1">
      <c r="A204" s="43" t="s">
        <v>272</v>
      </c>
    </row>
    <row r="205" spans="1:1">
      <c r="A205" s="43" t="s">
        <v>273</v>
      </c>
    </row>
    <row r="206" spans="1:1">
      <c r="A206" s="43" t="s">
        <v>274</v>
      </c>
    </row>
    <row r="207" spans="1:1">
      <c r="A207" s="43" t="s">
        <v>275</v>
      </c>
    </row>
    <row r="208" spans="1:1">
      <c r="A208" s="43" t="s">
        <v>276</v>
      </c>
    </row>
    <row r="209" spans="1:1">
      <c r="A209" s="43" t="s">
        <v>277</v>
      </c>
    </row>
    <row r="210" spans="1:1">
      <c r="A210" s="43" t="s">
        <v>278</v>
      </c>
    </row>
    <row r="211" spans="1:1">
      <c r="A211" s="43" t="s">
        <v>279</v>
      </c>
    </row>
    <row r="212" spans="1:1">
      <c r="A212" s="43" t="s">
        <v>280</v>
      </c>
    </row>
    <row r="213" spans="1:1">
      <c r="A213" s="43" t="s">
        <v>281</v>
      </c>
    </row>
    <row r="214" spans="1:1">
      <c r="A214" s="43" t="s">
        <v>282</v>
      </c>
    </row>
    <row r="215" spans="1:1">
      <c r="A215" s="43" t="s">
        <v>283</v>
      </c>
    </row>
    <row r="216" spans="1:1">
      <c r="A216" s="43" t="s">
        <v>284</v>
      </c>
    </row>
    <row r="217" spans="1:1">
      <c r="A217" s="43" t="s">
        <v>285</v>
      </c>
    </row>
    <row r="218" spans="1:1">
      <c r="A218" s="43" t="s">
        <v>286</v>
      </c>
    </row>
    <row r="219" spans="1:1">
      <c r="A219" s="43" t="s">
        <v>287</v>
      </c>
    </row>
    <row r="220" spans="1:1">
      <c r="A220" s="43" t="s">
        <v>288</v>
      </c>
    </row>
    <row r="221" spans="1:1">
      <c r="A221" s="43" t="s">
        <v>289</v>
      </c>
    </row>
    <row r="222" spans="1:1">
      <c r="A222" s="43" t="s">
        <v>290</v>
      </c>
    </row>
    <row r="223" spans="1:1">
      <c r="A223" s="43" t="s">
        <v>291</v>
      </c>
    </row>
    <row r="224" spans="1:1">
      <c r="A224" s="43" t="s">
        <v>292</v>
      </c>
    </row>
    <row r="225" spans="1:1">
      <c r="A225" s="43" t="s">
        <v>293</v>
      </c>
    </row>
    <row r="226" spans="1:1">
      <c r="A226" s="43" t="s">
        <v>294</v>
      </c>
    </row>
    <row r="227" spans="1:1">
      <c r="A227" s="43" t="s">
        <v>295</v>
      </c>
    </row>
    <row r="228" spans="1:1">
      <c r="A228" s="43" t="s">
        <v>296</v>
      </c>
    </row>
    <row r="229" spans="1:1">
      <c r="A229" s="43" t="s">
        <v>297</v>
      </c>
    </row>
    <row r="230" spans="1:1">
      <c r="A230" s="43" t="s">
        <v>298</v>
      </c>
    </row>
    <row r="231" spans="1:1">
      <c r="A231" s="43" t="s">
        <v>299</v>
      </c>
    </row>
    <row r="232" spans="1:1">
      <c r="A232" s="43" t="s">
        <v>300</v>
      </c>
    </row>
    <row r="233" spans="1:1">
      <c r="A233" s="43" t="s">
        <v>301</v>
      </c>
    </row>
    <row r="234" spans="1:1">
      <c r="A234" s="43" t="s">
        <v>302</v>
      </c>
    </row>
    <row r="235" spans="1:1">
      <c r="A235" s="43" t="s">
        <v>303</v>
      </c>
    </row>
    <row r="236" spans="1:1">
      <c r="A236" s="43" t="s">
        <v>304</v>
      </c>
    </row>
    <row r="237" spans="1:1">
      <c r="A237" s="43" t="s">
        <v>305</v>
      </c>
    </row>
    <row r="238" spans="1:1">
      <c r="A238" s="43" t="s">
        <v>306</v>
      </c>
    </row>
    <row r="239" spans="1:1">
      <c r="A239" s="43" t="s">
        <v>307</v>
      </c>
    </row>
    <row r="240" spans="1:1">
      <c r="A240" s="43" t="s">
        <v>308</v>
      </c>
    </row>
    <row r="241" spans="1:1">
      <c r="A241" s="43" t="s">
        <v>309</v>
      </c>
    </row>
    <row r="242" spans="1:1">
      <c r="A242" s="43" t="s">
        <v>310</v>
      </c>
    </row>
    <row r="243" spans="1:1">
      <c r="A243" s="43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ENTRETIENS PROFESSIONNELS</vt:lpstr>
      <vt:lpstr>Base des noms</vt:lpstr>
      <vt:lpstr>'ENTRETIENS PROFESSIONNELS'!Impression_des_titres</vt:lpstr>
      <vt:lpstr>'ENTRETIENS PROFESSIONNELS'!NOMP</vt:lpstr>
      <vt:lpstr>'ENTRETIENS PROFESSIONNELS'!NomPP</vt:lpstr>
      <vt:lpstr>'ENTRETIENS PROFESSIONNELS'!Zone_d_impression</vt:lpstr>
    </vt:vector>
  </TitlesOfParts>
  <Company>Groupe 3H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NC79</dc:creator>
  <cp:lastModifiedBy>Naziha</cp:lastModifiedBy>
  <cp:lastPrinted>2019-12-16T12:57:48Z</cp:lastPrinted>
  <dcterms:created xsi:type="dcterms:W3CDTF">2019-09-10T09:47:05Z</dcterms:created>
  <dcterms:modified xsi:type="dcterms:W3CDTF">2021-06-10T21:44:37Z</dcterms:modified>
</cp:coreProperties>
</file>