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35" windowHeight="6750" activeTab="6"/>
  </bookViews>
  <sheets>
    <sheet name="Aide" sheetId="1" r:id="rId1"/>
    <sheet name="2004" sheetId="2" r:id="rId2"/>
    <sheet name="Solde compta" sheetId="3" r:id="rId3"/>
    <sheet name="Amortissements" sheetId="4" r:id="rId4"/>
    <sheet name="Concordance" sheetId="5" r:id="rId5"/>
    <sheet name="Véhicule" sheetId="6" r:id="rId6"/>
    <sheet name="Taxe Pro" sheetId="7" r:id="rId7"/>
  </sheets>
  <definedNames>
    <definedName name="_xlnm.Print_Area" localSheetId="6">'Taxe Pro'!$A$1:$I$35</definedName>
    <definedName name="_xlnm.Print_Area" localSheetId="5">'Véhicule'!$S$2:$AB$32</definedName>
  </definedNames>
  <calcPr fullCalcOnLoad="1"/>
</workbook>
</file>

<file path=xl/comments2.xml><?xml version="1.0" encoding="utf-8"?>
<comments xmlns="http://schemas.openxmlformats.org/spreadsheetml/2006/main">
  <authors>
    <author>Dr. Jean-Luc Perrot</author>
  </authors>
  <commentList>
    <comment ref="C30" authorId="0">
      <text>
        <r>
          <rPr>
            <b/>
            <sz val="8"/>
            <rFont val="Tahoma"/>
            <family val="0"/>
          </rPr>
          <t>Indroduire ici le solde
au 1er janvier.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Indroduire ici le solde
au 31 décembre.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Hormis le tableau supérieur, remplir toutes les cases </t>
        </r>
        <r>
          <rPr>
            <b/>
            <sz val="8"/>
            <rFont val="Tahoma"/>
            <family val="2"/>
          </rPr>
          <t>jaunes.</t>
        </r>
        <r>
          <rPr>
            <b/>
            <sz val="8"/>
            <rFont val="Tahoma"/>
            <family val="0"/>
          </rPr>
          <t xml:space="preserve">
Les cases </t>
        </r>
        <r>
          <rPr>
            <b/>
            <sz val="8"/>
            <color indexed="10"/>
            <rFont val="Tahoma"/>
            <family val="2"/>
          </rPr>
          <t>rouges</t>
        </r>
        <r>
          <rPr>
            <b/>
            <sz val="8"/>
            <rFont val="Tahoma"/>
            <family val="0"/>
          </rPr>
          <t xml:space="preserve"> sont là à titre de contrôles.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Dr. Jean-Luc Perrot</author>
  </authors>
  <commentList>
    <comment ref="B42" authorId="0">
      <text>
        <r>
          <rPr>
            <b/>
            <sz val="8"/>
            <rFont val="Tahoma"/>
            <family val="0"/>
          </rPr>
          <t>Vous n'avez rien à inscrire sur la détermination de la balance du solde comptable ; c'est un récapitaltif à imprimer.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Dr. Jean-Luc Perrot</author>
  </authors>
  <commentList>
    <comment ref="H20" authorId="0">
      <text>
        <r>
          <rPr>
            <b/>
            <sz val="8"/>
            <rFont val="Tahoma"/>
            <family val="0"/>
          </rPr>
          <t xml:space="preserve">Les trois premières lignes des tableaux  sont citées à titre d'exemple.
Ils datent de l'époque des Francs….
</t>
        </r>
        <r>
          <rPr>
            <b/>
            <sz val="10"/>
            <color indexed="10"/>
            <rFont val="Tahoma"/>
            <family val="2"/>
          </rPr>
          <t>Supprimez les avant usage officiel...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Dr. Jean-Luc Perrot</author>
  </authors>
  <commentList>
    <comment ref="F23" authorId="0">
      <text>
        <r>
          <rPr>
            <b/>
            <sz val="8"/>
            <rFont val="Tahoma"/>
            <family val="0"/>
          </rPr>
          <t>Justifiez de vos écarts en décrivant chaque rubrique, dont les frais véhicule selon le barème km.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<sst xmlns="http://schemas.openxmlformats.org/spreadsheetml/2006/main" count="346" uniqueCount="266">
  <si>
    <t>Dépenses professionnelles</t>
  </si>
  <si>
    <t>Trésorerie</t>
  </si>
  <si>
    <t>Recettes professionnelles</t>
  </si>
  <si>
    <t xml:space="preserve"> </t>
  </si>
  <si>
    <t>Frais de personnel</t>
  </si>
  <si>
    <t>Impôts et taxes</t>
  </si>
  <si>
    <t>Travaux - Fournitures - Services extérieurs</t>
  </si>
  <si>
    <t>Transport et déplacement</t>
  </si>
  <si>
    <t>Ch.sociales</t>
  </si>
  <si>
    <t>Frais divers de gestion</t>
  </si>
  <si>
    <t>Produits</t>
  </si>
  <si>
    <t>Virements</t>
  </si>
  <si>
    <t>Cessions</t>
  </si>
  <si>
    <t>Emprunts</t>
  </si>
  <si>
    <t>Honoraires</t>
  </si>
  <si>
    <t>Charges</t>
  </si>
  <si>
    <t>Taxe</t>
  </si>
  <si>
    <t>Autres</t>
  </si>
  <si>
    <t>Loyers</t>
  </si>
  <si>
    <t>Location</t>
  </si>
  <si>
    <t>Réparation</t>
  </si>
  <si>
    <t>Personnel</t>
  </si>
  <si>
    <t xml:space="preserve">Gaz - EDF </t>
  </si>
  <si>
    <t>Divers</t>
  </si>
  <si>
    <t>Frais de</t>
  </si>
  <si>
    <t xml:space="preserve">Autres frais </t>
  </si>
  <si>
    <t>Ass.maladie</t>
  </si>
  <si>
    <t>Frais bureau</t>
  </si>
  <si>
    <t xml:space="preserve">Cotisations </t>
  </si>
  <si>
    <t>Frais</t>
  </si>
  <si>
    <t>Acquisition</t>
  </si>
  <si>
    <t xml:space="preserve">Rembourst </t>
  </si>
  <si>
    <t>Caisse</t>
  </si>
  <si>
    <t>Banque</t>
  </si>
  <si>
    <t>financiers</t>
  </si>
  <si>
    <t>Gains divers</t>
  </si>
  <si>
    <t>internes</t>
  </si>
  <si>
    <t>Apports</t>
  </si>
  <si>
    <t>immobilisat°</t>
  </si>
  <si>
    <t>et divers</t>
  </si>
  <si>
    <t>rétrocédés</t>
  </si>
  <si>
    <t>Achats</t>
  </si>
  <si>
    <t>Salaires nets</t>
  </si>
  <si>
    <t>sociales</t>
  </si>
  <si>
    <t>profession.</t>
  </si>
  <si>
    <t>impôts</t>
  </si>
  <si>
    <t>et charges</t>
  </si>
  <si>
    <t>matériel</t>
  </si>
  <si>
    <t>entretient</t>
  </si>
  <si>
    <t>interimaire</t>
  </si>
  <si>
    <t>Petit outillage</t>
  </si>
  <si>
    <t>chauff., eau</t>
  </si>
  <si>
    <t>honoraires</t>
  </si>
  <si>
    <t>Assurances</t>
  </si>
  <si>
    <t>voiture</t>
  </si>
  <si>
    <t>déplacement</t>
  </si>
  <si>
    <t>Viell., Alloc.</t>
  </si>
  <si>
    <t xml:space="preserve"> congrès</t>
  </si>
  <si>
    <t>documentat°</t>
  </si>
  <si>
    <t>Frais de P&amp;T</t>
  </si>
  <si>
    <t>syndicales</t>
  </si>
  <si>
    <t>d'immobilist°</t>
  </si>
  <si>
    <t>Prélevements</t>
  </si>
  <si>
    <t xml:space="preserve">emprunts </t>
  </si>
  <si>
    <t xml:space="preserve">Divers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</si>
  <si>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</si>
  <si>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</si>
  <si>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</si>
  <si>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</si>
  <si>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</si>
  <si>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</si>
  <si>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</si>
  <si>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</si>
  <si>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</si>
  <si>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</si>
  <si>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</si>
  <si>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</si>
  <si>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</si>
  <si>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TOTAL :</t>
  </si>
  <si>
    <t>=</t>
  </si>
  <si>
    <t>+</t>
  </si>
  <si>
    <t>(vérif. :)</t>
  </si>
  <si>
    <t>Report</t>
  </si>
  <si>
    <t xml:space="preserve">Solde au </t>
  </si>
  <si>
    <t>(vérif. =0):</t>
  </si>
  <si>
    <t>CAISSE :</t>
  </si>
  <si>
    <t>BANQUE :</t>
  </si>
  <si>
    <t>Total de ctrl</t>
  </si>
  <si>
    <t>Feuille de détermination du solde comptable au 31/..</t>
  </si>
  <si>
    <t>Entrées compta. colonne</t>
  </si>
  <si>
    <t>Chq reçus avt le 01, mais</t>
  </si>
  <si>
    <t>enregistrés après</t>
  </si>
  <si>
    <t>Sorties compta. colonne</t>
  </si>
  <si>
    <t>Chq et CB émis avt le 01,</t>
  </si>
  <si>
    <t>-</t>
  </si>
  <si>
    <t>mais enregistrés après</t>
  </si>
  <si>
    <t>(vérif. =0) :</t>
  </si>
  <si>
    <t>Nom :</t>
  </si>
  <si>
    <t>N° adhérent :</t>
  </si>
  <si>
    <t>Entrées comptabilisées colonne banque</t>
  </si>
  <si>
    <t>Sorties comptabilisées colonne banque</t>
  </si>
  <si>
    <t>Détail</t>
  </si>
  <si>
    <t>Remise de chq honoraires</t>
  </si>
  <si>
    <t>Tableau de concordance entre le récapitulatif et la déclaration 2035</t>
  </si>
  <si>
    <t>Résultat comptable</t>
  </si>
  <si>
    <t>Excédent/Insuffisance (CA ou CF)</t>
  </si>
  <si>
    <t>DIFFERENCE</t>
  </si>
  <si>
    <t>entre écart et justification:</t>
  </si>
  <si>
    <t>ECART</t>
  </si>
  <si>
    <t>Justification de l'écart</t>
  </si>
  <si>
    <t>Nom du compte</t>
  </si>
  <si>
    <t>Montant</t>
  </si>
  <si>
    <t>Explications</t>
  </si>
  <si>
    <t>Frais véhicule</t>
  </si>
  <si>
    <t>Barème kilométrique</t>
  </si>
  <si>
    <t>TOTAL</t>
  </si>
  <si>
    <t>N° ordre</t>
  </si>
  <si>
    <t>Nature des immobilisations</t>
  </si>
  <si>
    <t>Date acquisition</t>
  </si>
  <si>
    <t>Prix total TTC</t>
  </si>
  <si>
    <t>Montant TVA</t>
  </si>
  <si>
    <t xml:space="preserve">Valeur </t>
  </si>
  <si>
    <t xml:space="preserve">Taux </t>
  </si>
  <si>
    <t>Montant des Amortissements</t>
  </si>
  <si>
    <t>ou mise en serv.</t>
  </si>
  <si>
    <t>amortissable</t>
  </si>
  <si>
    <t>d'amortissement</t>
  </si>
  <si>
    <t>antérieurs</t>
  </si>
  <si>
    <t>de l'année</t>
  </si>
  <si>
    <t>L 10%</t>
  </si>
  <si>
    <t>L 14.2%</t>
  </si>
  <si>
    <t>L 50%</t>
  </si>
  <si>
    <t>TOTAUX :</t>
  </si>
  <si>
    <t>Date de cession</t>
  </si>
  <si>
    <t>Prix de cession</t>
  </si>
  <si>
    <t>plus et moins values</t>
  </si>
  <si>
    <t>à court terme</t>
  </si>
  <si>
    <t>à long terme</t>
  </si>
  <si>
    <t>Reste</t>
  </si>
  <si>
    <t>banque du 01/01 au 31/12</t>
  </si>
  <si>
    <t>Solde comptable au 31/12</t>
  </si>
  <si>
    <t>Solde comptable au 01/01</t>
  </si>
  <si>
    <t>Solde banque au 31/12</t>
  </si>
  <si>
    <t>CV</t>
  </si>
  <si>
    <t>&lt;5000</t>
  </si>
  <si>
    <t>5-20000</t>
  </si>
  <si>
    <t>5-20 coef</t>
  </si>
  <si>
    <t>&gt;20000</t>
  </si>
  <si>
    <t>Km</t>
  </si>
  <si>
    <t>%  pro.</t>
  </si>
  <si>
    <t>Véhicule 1</t>
  </si>
  <si>
    <t>Véhicule 2</t>
  </si>
  <si>
    <t>Calcul fiscal de déduction forfaitaire des frais kilométriques</t>
  </si>
  <si>
    <t>Véhicule 1 :</t>
  </si>
  <si>
    <t>x</t>
  </si>
  <si>
    <t>*</t>
  </si>
  <si>
    <t>Véhicule 2 :</t>
  </si>
  <si>
    <t>1/</t>
  </si>
  <si>
    <t>2/</t>
  </si>
  <si>
    <t>Introduisez les valeurs de puissance de chaque véhicule</t>
  </si>
  <si>
    <t>3/</t>
  </si>
  <si>
    <t>Introduisez les kilométrages de chaque véhicule</t>
  </si>
  <si>
    <t>4/</t>
  </si>
  <si>
    <t>Introduisez le pourcentage d'usage professionnel de chaque véhicule</t>
  </si>
  <si>
    <t>&lt;5 coef</t>
  </si>
  <si>
    <t>&gt;20 coef</t>
  </si>
  <si>
    <t>SCM ou</t>
  </si>
  <si>
    <t>du …</t>
  </si>
  <si>
    <t>Facture …</t>
  </si>
  <si>
    <t>Poste informatique</t>
  </si>
  <si>
    <t xml:space="preserve">Poste informatique </t>
  </si>
  <si>
    <t xml:space="preserve">Bureau </t>
  </si>
  <si>
    <t>Mobilier salle d'attente</t>
  </si>
  <si>
    <t>Bureau</t>
  </si>
  <si>
    <t>Vérifiez et/ou mettez à jour le tableau d'amortissement selon les données fiscales.</t>
  </si>
  <si>
    <r>
      <t>Attention à ne rentrer que des valeurs comprises entre</t>
    </r>
    <r>
      <rPr>
        <i/>
        <u val="single"/>
        <sz val="12"/>
        <color indexed="10"/>
        <rFont val="Book Antiqua"/>
        <family val="1"/>
      </rPr>
      <t xml:space="preserve"> 3 </t>
    </r>
    <r>
      <rPr>
        <i/>
        <u val="single"/>
        <sz val="12"/>
        <color indexed="40"/>
        <rFont val="Book Antiqua"/>
        <family val="1"/>
      </rPr>
      <t>et</t>
    </r>
    <r>
      <rPr>
        <i/>
        <u val="single"/>
        <sz val="12"/>
        <color indexed="10"/>
        <rFont val="Book Antiqua"/>
        <family val="1"/>
      </rPr>
      <t xml:space="preserve"> 13</t>
    </r>
    <r>
      <rPr>
        <i/>
        <u val="single"/>
        <sz val="12"/>
        <color indexed="40"/>
        <rFont val="Book Antiqua"/>
        <family val="1"/>
      </rPr>
      <t xml:space="preserve"> CV</t>
    </r>
  </si>
  <si>
    <t>ETAT RECAPITULATIF DES FRAIS DE TRANSPORTS</t>
  </si>
  <si>
    <t xml:space="preserve"> SELON LE BAREME KILOMETRIQUE</t>
  </si>
  <si>
    <t>Véhicule 1:</t>
  </si>
  <si>
    <t>CV  pour</t>
  </si>
  <si>
    <t>Km parcourus</t>
  </si>
  <si>
    <t>usage</t>
  </si>
  <si>
    <t>professionnel à</t>
  </si>
  <si>
    <t>%</t>
  </si>
  <si>
    <t>Véhicule 2:</t>
  </si>
  <si>
    <t>TOTAL déduction pour les frais kilométriques:</t>
  </si>
  <si>
    <t>Module d'aide à la comptabilité</t>
  </si>
  <si>
    <t xml:space="preserve">dans le cadre d'un cabinet </t>
  </si>
  <si>
    <t>de médecine libérale</t>
  </si>
  <si>
    <t>Travaux, fournitures, service ext.</t>
  </si>
  <si>
    <t>(2035-ligne 16)</t>
  </si>
  <si>
    <t>(2035-ligne 17)</t>
  </si>
  <si>
    <t>(2035-ligne 18)</t>
  </si>
  <si>
    <t>(2035-ligne 19)</t>
  </si>
  <si>
    <t>(2035-ligne 20)</t>
  </si>
  <si>
    <t>(2035-ligne 21)</t>
  </si>
  <si>
    <t xml:space="preserve">Frais de transport </t>
  </si>
  <si>
    <t>(2035-ligne 22)</t>
  </si>
  <si>
    <t>(2035-ligne 23)</t>
  </si>
  <si>
    <t xml:space="preserve">Frais divers de gestion </t>
  </si>
  <si>
    <t>(2035-ligne 26)</t>
  </si>
  <si>
    <t>(2035-ligne 27)</t>
  </si>
  <si>
    <t>(2035-ligne 28)</t>
  </si>
  <si>
    <t>(2035-ligne 29)</t>
  </si>
  <si>
    <t>laisser à 0 si forfait Km</t>
  </si>
  <si>
    <t>Montant du plafonnement</t>
  </si>
  <si>
    <t>Montant remboursable</t>
  </si>
  <si>
    <t xml:space="preserve">Pour obtenir le dégrevement, adresser un formulaire 1327-TP avec copie </t>
  </si>
  <si>
    <t>de l'avis d'imposition avant le 31 décembre de l'année suivant celle</t>
  </si>
  <si>
    <t>du calcul de la Taxe (ex: pour la taxe de 2000, avant le 31/12/2001)</t>
  </si>
  <si>
    <t>Ne rien inscrire pour les items de calculs (verts et rouge)</t>
  </si>
  <si>
    <t xml:space="preserve"> Plafonnements de Taxe Professionnelle </t>
  </si>
  <si>
    <r>
      <t>Recettes nettes</t>
    </r>
    <r>
      <rPr>
        <sz val="10"/>
        <rFont val="Arial"/>
        <family val="0"/>
      </rPr>
      <t xml:space="preserve"> (2035-ligne 7)</t>
    </r>
  </si>
  <si>
    <r>
      <t>Achats</t>
    </r>
    <r>
      <rPr>
        <sz val="10"/>
        <rFont val="Arial"/>
        <family val="0"/>
      </rPr>
      <t xml:space="preserve"> (2035-ligne 8)</t>
    </r>
  </si>
  <si>
    <r>
      <t>Loyers, charges</t>
    </r>
    <r>
      <rPr>
        <sz val="10"/>
        <rFont val="Arial"/>
        <family val="0"/>
      </rPr>
      <t xml:space="preserve"> (2035-ligne 14)</t>
    </r>
  </si>
  <si>
    <r>
      <t xml:space="preserve">Location de matériel </t>
    </r>
    <r>
      <rPr>
        <sz val="10"/>
        <rFont val="Arial"/>
        <family val="0"/>
      </rPr>
      <t>(2035-ligne 15)</t>
    </r>
  </si>
  <si>
    <r>
      <t>Frais de réception</t>
    </r>
    <r>
      <rPr>
        <sz val="10"/>
        <rFont val="Arial"/>
        <family val="0"/>
      </rPr>
      <t xml:space="preserve"> (2035-ligne 25)</t>
    </r>
  </si>
  <si>
    <t>rubrique AG</t>
  </si>
  <si>
    <t>rubrique BA</t>
  </si>
  <si>
    <t>rubrique BH</t>
  </si>
  <si>
    <t>rubrique BF</t>
  </si>
  <si>
    <t>rubrique BG</t>
  </si>
  <si>
    <t>rubrique BJ</t>
  </si>
  <si>
    <t>rubrique BM</t>
  </si>
  <si>
    <t>rubrique BL</t>
  </si>
  <si>
    <t>Remplir les items jaunes selon la 2035 de l'année concernée par la Taxe</t>
  </si>
  <si>
    <t>Ce logiciel peut permettre une aide à la comptabilité par l'intermédiaire de différents modules.</t>
  </si>
  <si>
    <t>Ce sont en général les récapitulatifs à sortir pour les AGA (la mienne est l'ARA-PL de Franche comté),</t>
  </si>
  <si>
    <t xml:space="preserve">ceux ci permettent de valider votre comptabilité auprès de ces organismes ; les modules sont donc directement </t>
  </si>
  <si>
    <t>chose que vous n'aurez donc pas à faire "à la main" !</t>
  </si>
  <si>
    <t xml:space="preserve">imprimables afin d'éviter de les recopier. </t>
  </si>
  <si>
    <t xml:space="preserve">Ils permettent de plus une vérification en temps réel des différentes balances, </t>
  </si>
  <si>
    <t xml:space="preserve">Il existe un module permettant de calculer les frais kilométriques forfaitaires, à condition de </t>
  </si>
  <si>
    <t>tenir à jour le tableau   ;-)</t>
  </si>
  <si>
    <t>Ainsi que dernièrement, un module de calcul de "l'exédent" de taxe professionnelle versée l'année précédante.</t>
  </si>
  <si>
    <t>Il est nécessiare d'activer les macros pour la bonne utilisation de ce tableur.</t>
  </si>
  <si>
    <t>Il n'existe bien sûr aucun virus, vous ne risquez absolument rien à les activer.</t>
  </si>
  <si>
    <t xml:space="preserve">Toute aide est soit sous forme de commentaires "en coin de cellule", soit sous forme d'un court texte </t>
  </si>
  <si>
    <t>en bas de chaque page. Vous ne devriez rencontrer aucune difficulté…</t>
  </si>
  <si>
    <t xml:space="preserve">Les formats d'impression sont pré-établis ; vous n'avez pas à les modifier, cliquez simplement sur imprimer </t>
  </si>
  <si>
    <t>pour visualiser la partie importante de chaque module.</t>
  </si>
  <si>
    <t xml:space="preserve">Il est nécessaire de garder un modèle vierge de ce document, </t>
  </si>
  <si>
    <t>afin de créer chaque année un tableur exclusif pour l'année comptable.</t>
  </si>
  <si>
    <t>IMPORTANT</t>
  </si>
  <si>
    <t>Montant de référence TP</t>
  </si>
  <si>
    <t>ligne 44 de l'avis de Taxe Pro.</t>
  </si>
  <si>
    <t>Total II A</t>
  </si>
  <si>
    <t>Total II B</t>
  </si>
  <si>
    <t>€</t>
  </si>
  <si>
    <t>Attention de ne pas remplir la colonne de l'année en cours</t>
  </si>
  <si>
    <t>dans le tableau de droite pour ne pas additionner l'exercice</t>
  </si>
  <si>
    <t>en cours avec les amortissements antérieurs.</t>
  </si>
  <si>
    <t>!</t>
  </si>
  <si>
    <t>RECAPITULATIF DES ELEMENTS COMPTABLES DE L'ANNEE  2004</t>
  </si>
  <si>
    <t>Détermination du solde comptable au        31/12/2004</t>
  </si>
  <si>
    <t>Solde comptable au 01/01/2004</t>
  </si>
  <si>
    <t>du 01/01/04 au 31/12/04</t>
  </si>
  <si>
    <t>Solde comptable au 31/12/2004</t>
  </si>
  <si>
    <t>Solde bancaire au 31/12/2004</t>
  </si>
  <si>
    <t>Chèques reçus avant le 01/01/05 , mais</t>
  </si>
  <si>
    <t>Chèques et CB émis avant le 01/01/05 , mais</t>
  </si>
  <si>
    <t>Solde comptable au 31/12/2005</t>
  </si>
  <si>
    <t>Dr. ……….</t>
  </si>
  <si>
    <t>xxxx</t>
  </si>
  <si>
    <t>(Sous Excel &gt;=2000)</t>
  </si>
  <si>
    <t>AMORTISSEMENTS DE L'ANNEE  2004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</si>
</sst>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#,##0\ &quot;F&quot;"/>
    <numFmt numFmtId="174" formatCode="#,##0.00\ &quot;€&quot;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omic Sans MS"/>
      <family val="4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2"/>
      <color indexed="41"/>
      <name val="Berlin Sans FB"/>
      <family val="2"/>
    </font>
    <font>
      <b/>
      <sz val="10"/>
      <name val="Berlin Sans FB"/>
      <family val="2"/>
    </font>
    <font>
      <b/>
      <sz val="18"/>
      <color indexed="48"/>
      <name val="Berlin Sans FB Demi"/>
      <family val="2"/>
    </font>
    <font>
      <sz val="10"/>
      <color indexed="48"/>
      <name val="Arial"/>
      <family val="0"/>
    </font>
    <font>
      <sz val="12"/>
      <name val="Berlin Sans FB"/>
      <family val="2"/>
    </font>
    <font>
      <sz val="14"/>
      <name val="Berlin Sans FB"/>
      <family val="2"/>
    </font>
    <font>
      <sz val="14"/>
      <color indexed="48"/>
      <name val="Berlin Sans FB"/>
      <family val="2"/>
    </font>
    <font>
      <sz val="12"/>
      <color indexed="48"/>
      <name val="Book Antiqua"/>
      <family val="1"/>
    </font>
    <font>
      <sz val="12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56"/>
      <name val="Arial"/>
      <family val="2"/>
    </font>
    <font>
      <u val="single"/>
      <sz val="12"/>
      <color indexed="48"/>
      <name val="Book Antiqua"/>
      <family val="1"/>
    </font>
    <font>
      <i/>
      <u val="single"/>
      <sz val="12"/>
      <color indexed="40"/>
      <name val="Book Antiqua"/>
      <family val="1"/>
    </font>
    <font>
      <i/>
      <u val="single"/>
      <sz val="12"/>
      <color indexed="10"/>
      <name val="Book Antiqua"/>
      <family val="1"/>
    </font>
    <font>
      <b/>
      <sz val="12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u val="single"/>
      <sz val="12"/>
      <color indexed="56"/>
      <name val="Tahoma"/>
      <family val="2"/>
    </font>
    <font>
      <b/>
      <sz val="12"/>
      <color indexed="56"/>
      <name val="Tahoma"/>
      <family val="2"/>
    </font>
    <font>
      <b/>
      <i/>
      <u val="single"/>
      <sz val="10"/>
      <color indexed="10"/>
      <name val="Arial"/>
      <family val="2"/>
    </font>
    <font>
      <b/>
      <sz val="14"/>
      <color indexed="10"/>
      <name val="Lucida Calligraphy"/>
      <family val="4"/>
    </font>
    <font>
      <b/>
      <sz val="16"/>
      <color indexed="10"/>
      <name val="Lucida Calligraphy"/>
      <family val="4"/>
    </font>
    <font>
      <b/>
      <u val="single"/>
      <sz val="16"/>
      <color indexed="10"/>
      <name val="Lucida Calligraphy"/>
      <family val="4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2"/>
      <color indexed="12"/>
      <name val="Berlin Sans FB"/>
      <family val="2"/>
    </font>
    <font>
      <b/>
      <i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color indexed="56"/>
      <name val="Times New Roman"/>
      <family val="1"/>
    </font>
    <font>
      <i/>
      <sz val="12"/>
      <color indexed="56"/>
      <name val="Times New Roman"/>
      <family val="1"/>
    </font>
    <font>
      <sz val="16"/>
      <name val="Times New Roman"/>
      <family val="1"/>
    </font>
    <font>
      <u val="single"/>
      <sz val="10"/>
      <color indexed="56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0" fillId="27" borderId="3" applyNumberFormat="0" applyFont="0" applyAlignment="0" applyProtection="0"/>
    <xf numFmtId="0" fontId="81" fillId="28" borderId="1" applyNumberFormat="0" applyAlignment="0" applyProtection="0"/>
    <xf numFmtId="0" fontId="8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Alignment="1">
      <alignment horizontal="right"/>
    </xf>
    <xf numFmtId="4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1" fillId="35" borderId="12" xfId="0" applyFont="1" applyFill="1" applyBorder="1" applyAlignment="1">
      <alignment horizontal="centerContinuous" vertical="center"/>
    </xf>
    <xf numFmtId="0" fontId="1" fillId="35" borderId="14" xfId="0" applyFont="1" applyFill="1" applyBorder="1" applyAlignment="1">
      <alignment horizontal="centerContinuous" vertical="center"/>
    </xf>
    <xf numFmtId="0" fontId="0" fillId="35" borderId="13" xfId="0" applyFill="1" applyBorder="1" applyAlignment="1">
      <alignment horizontal="centerContinuous" vertical="center"/>
    </xf>
    <xf numFmtId="4" fontId="0" fillId="35" borderId="14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0" fontId="0" fillId="35" borderId="14" xfId="0" applyFill="1" applyBorder="1" applyAlignment="1">
      <alignment horizontal="centerContinuous" vertical="center"/>
    </xf>
    <xf numFmtId="0" fontId="0" fillId="36" borderId="0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35" xfId="0" applyFill="1" applyBorder="1" applyAlignment="1">
      <alignment/>
    </xf>
    <xf numFmtId="0" fontId="0" fillId="37" borderId="31" xfId="0" applyFill="1" applyBorder="1" applyAlignment="1">
      <alignment/>
    </xf>
    <xf numFmtId="16" fontId="0" fillId="37" borderId="31" xfId="0" applyNumberFormat="1" applyFill="1" applyBorder="1" applyAlignment="1">
      <alignment/>
    </xf>
    <xf numFmtId="0" fontId="0" fillId="37" borderId="35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4" fontId="1" fillId="38" borderId="14" xfId="0" applyNumberFormat="1" applyFont="1" applyFill="1" applyBorder="1" applyAlignment="1">
      <alignment/>
    </xf>
    <xf numFmtId="0" fontId="4" fillId="40" borderId="12" xfId="0" applyFont="1" applyFill="1" applyBorder="1" applyAlignment="1">
      <alignment horizontal="centerContinuous" vertical="center"/>
    </xf>
    <xf numFmtId="0" fontId="0" fillId="40" borderId="13" xfId="0" applyFill="1" applyBorder="1" applyAlignment="1">
      <alignment horizontal="centerContinuous" vertical="center"/>
    </xf>
    <xf numFmtId="0" fontId="0" fillId="40" borderId="35" xfId="0" applyFill="1" applyBorder="1" applyAlignment="1">
      <alignment/>
    </xf>
    <xf numFmtId="0" fontId="0" fillId="40" borderId="15" xfId="0" applyFill="1" applyBorder="1" applyAlignment="1">
      <alignment/>
    </xf>
    <xf numFmtId="4" fontId="0" fillId="40" borderId="34" xfId="0" applyNumberFormat="1" applyFill="1" applyBorder="1" applyAlignment="1">
      <alignment/>
    </xf>
    <xf numFmtId="4" fontId="0" fillId="40" borderId="33" xfId="0" applyNumberFormat="1" applyFill="1" applyBorder="1" applyAlignment="1">
      <alignment/>
    </xf>
    <xf numFmtId="0" fontId="0" fillId="40" borderId="34" xfId="0" applyFill="1" applyBorder="1" applyAlignment="1">
      <alignment/>
    </xf>
    <xf numFmtId="4" fontId="0" fillId="40" borderId="32" xfId="0" applyNumberFormat="1" applyFill="1" applyBorder="1" applyAlignment="1">
      <alignment/>
    </xf>
    <xf numFmtId="4" fontId="0" fillId="40" borderId="13" xfId="0" applyNumberFormat="1" applyFill="1" applyBorder="1" applyAlignment="1">
      <alignment/>
    </xf>
    <xf numFmtId="0" fontId="4" fillId="40" borderId="12" xfId="0" applyFont="1" applyFill="1" applyBorder="1" applyAlignment="1">
      <alignment horizontal="centerContinuous" vertical="center"/>
    </xf>
    <xf numFmtId="4" fontId="0" fillId="40" borderId="17" xfId="0" applyNumberFormat="1" applyFill="1" applyBorder="1" applyAlignment="1">
      <alignment/>
    </xf>
    <xf numFmtId="4" fontId="0" fillId="40" borderId="31" xfId="0" applyNumberFormat="1" applyFill="1" applyBorder="1" applyAlignment="1">
      <alignment/>
    </xf>
    <xf numFmtId="0" fontId="0" fillId="36" borderId="15" xfId="0" applyFill="1" applyBorder="1" applyAlignment="1">
      <alignment/>
    </xf>
    <xf numFmtId="4" fontId="0" fillId="36" borderId="33" xfId="0" applyNumberFormat="1" applyFill="1" applyBorder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7" borderId="37" xfId="0" applyFill="1" applyBorder="1" applyAlignment="1">
      <alignment horizontal="center" vertical="center"/>
    </xf>
    <xf numFmtId="4" fontId="8" fillId="33" borderId="32" xfId="0" applyNumberFormat="1" applyFont="1" applyFill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7" fillId="34" borderId="28" xfId="0" applyNumberFormat="1" applyFont="1" applyFill="1" applyBorder="1" applyAlignment="1">
      <alignment/>
    </xf>
    <xf numFmtId="4" fontId="7" fillId="34" borderId="27" xfId="0" applyNumberFormat="1" applyFont="1" applyFill="1" applyBorder="1" applyAlignment="1">
      <alignment/>
    </xf>
    <xf numFmtId="4" fontId="7" fillId="34" borderId="0" xfId="0" applyNumberFormat="1" applyFont="1" applyFill="1" applyAlignment="1">
      <alignment/>
    </xf>
    <xf numFmtId="0" fontId="5" fillId="0" borderId="12" xfId="0" applyFont="1" applyBorder="1" applyAlignment="1">
      <alignment horizontal="centerContinuous" vertical="center"/>
    </xf>
    <xf numFmtId="4" fontId="7" fillId="34" borderId="13" xfId="0" applyNumberFormat="1" applyFon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39" borderId="38" xfId="0" applyNumberFormat="1" applyFill="1" applyBorder="1" applyAlignment="1">
      <alignment/>
    </xf>
    <xf numFmtId="4" fontId="0" fillId="39" borderId="39" xfId="0" applyNumberFormat="1" applyFill="1" applyBorder="1" applyAlignment="1">
      <alignment/>
    </xf>
    <xf numFmtId="4" fontId="0" fillId="39" borderId="33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9" borderId="31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7" borderId="40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4" fontId="0" fillId="36" borderId="43" xfId="0" applyNumberFormat="1" applyFill="1" applyBorder="1" applyAlignment="1">
      <alignment/>
    </xf>
    <xf numFmtId="4" fontId="0" fillId="35" borderId="44" xfId="0" applyNumberFormat="1" applyFill="1" applyBorder="1" applyAlignment="1">
      <alignment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6" borderId="47" xfId="0" applyFill="1" applyBorder="1" applyAlignment="1">
      <alignment/>
    </xf>
    <xf numFmtId="4" fontId="0" fillId="36" borderId="27" xfId="0" applyNumberFormat="1" applyFill="1" applyBorder="1" applyAlignment="1">
      <alignment/>
    </xf>
    <xf numFmtId="4" fontId="0" fillId="35" borderId="48" xfId="0" applyNumberFormat="1" applyFill="1" applyBorder="1" applyAlignment="1">
      <alignment/>
    </xf>
    <xf numFmtId="0" fontId="0" fillId="37" borderId="42" xfId="0" applyFill="1" applyBorder="1" applyAlignment="1">
      <alignment horizontal="center" vertical="center"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0" fillId="37" borderId="47" xfId="0" applyFill="1" applyBorder="1" applyAlignment="1">
      <alignment horizontal="center" vertical="center"/>
    </xf>
    <xf numFmtId="0" fontId="0" fillId="0" borderId="4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37" borderId="49" xfId="0" applyFill="1" applyBorder="1" applyAlignment="1">
      <alignment/>
    </xf>
    <xf numFmtId="0" fontId="0" fillId="37" borderId="18" xfId="0" applyFill="1" applyBorder="1" applyAlignment="1">
      <alignment/>
    </xf>
    <xf numFmtId="0" fontId="9" fillId="37" borderId="18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0" xfId="0" applyFill="1" applyBorder="1" applyAlignment="1">
      <alignment/>
    </xf>
    <xf numFmtId="0" fontId="9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172" fontId="12" fillId="37" borderId="0" xfId="0" applyNumberFormat="1" applyFont="1" applyFill="1" applyBorder="1" applyAlignment="1">
      <alignment/>
    </xf>
    <xf numFmtId="172" fontId="13" fillId="37" borderId="0" xfId="0" applyNumberFormat="1" applyFont="1" applyFill="1" applyBorder="1" applyAlignment="1">
      <alignment/>
    </xf>
    <xf numFmtId="0" fontId="0" fillId="37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2" xfId="0" applyFill="1" applyBorder="1" applyAlignment="1">
      <alignment horizontal="center"/>
    </xf>
    <xf numFmtId="172" fontId="0" fillId="37" borderId="52" xfId="0" applyNumberFormat="1" applyFill="1" applyBorder="1" applyAlignment="1">
      <alignment/>
    </xf>
    <xf numFmtId="0" fontId="0" fillId="37" borderId="53" xfId="0" applyFill="1" applyBorder="1" applyAlignment="1">
      <alignment/>
    </xf>
    <xf numFmtId="172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1" fillId="0" borderId="0" xfId="0" applyFont="1" applyBorder="1" applyAlignment="1">
      <alignment/>
    </xf>
    <xf numFmtId="172" fontId="14" fillId="41" borderId="0" xfId="0" applyNumberFormat="1" applyFont="1" applyFill="1" applyBorder="1" applyAlignment="1">
      <alignment/>
    </xf>
    <xf numFmtId="172" fontId="0" fillId="0" borderId="52" xfId="0" applyNumberFormat="1" applyBorder="1" applyAlignment="1">
      <alignment/>
    </xf>
    <xf numFmtId="172" fontId="13" fillId="41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55" xfId="0" applyBorder="1" applyAlignment="1">
      <alignment/>
    </xf>
    <xf numFmtId="172" fontId="0" fillId="0" borderId="54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42" borderId="37" xfId="0" applyNumberFormat="1" applyFill="1" applyBorder="1" applyAlignment="1">
      <alignment/>
    </xf>
    <xf numFmtId="172" fontId="0" fillId="42" borderId="54" xfId="0" applyNumberFormat="1" applyFill="1" applyBorder="1" applyAlignment="1">
      <alignment/>
    </xf>
    <xf numFmtId="172" fontId="0" fillId="0" borderId="5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13" fillId="0" borderId="57" xfId="0" applyFont="1" applyFill="1" applyBorder="1" applyAlignment="1">
      <alignment/>
    </xf>
    <xf numFmtId="0" fontId="0" fillId="43" borderId="40" xfId="0" applyFill="1" applyBorder="1" applyAlignment="1">
      <alignment/>
    </xf>
    <xf numFmtId="0" fontId="0" fillId="43" borderId="54" xfId="0" applyFill="1" applyBorder="1" applyAlignment="1">
      <alignment/>
    </xf>
    <xf numFmtId="14" fontId="0" fillId="43" borderId="54" xfId="0" applyNumberFormat="1" applyFill="1" applyBorder="1" applyAlignment="1">
      <alignment/>
    </xf>
    <xf numFmtId="172" fontId="0" fillId="43" borderId="54" xfId="0" applyNumberFormat="1" applyFill="1" applyBorder="1" applyAlignment="1">
      <alignment/>
    </xf>
    <xf numFmtId="2" fontId="0" fillId="43" borderId="54" xfId="0" applyNumberFormat="1" applyFill="1" applyBorder="1" applyAlignment="1">
      <alignment/>
    </xf>
    <xf numFmtId="172" fontId="0" fillId="43" borderId="37" xfId="0" applyNumberFormat="1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56" xfId="0" applyFill="1" applyBorder="1" applyAlignment="1">
      <alignment/>
    </xf>
    <xf numFmtId="0" fontId="0" fillId="43" borderId="17" xfId="0" applyFill="1" applyBorder="1" applyAlignment="1">
      <alignment/>
    </xf>
    <xf numFmtId="0" fontId="7" fillId="44" borderId="42" xfId="0" applyFont="1" applyFill="1" applyBorder="1" applyAlignment="1">
      <alignment/>
    </xf>
    <xf numFmtId="0" fontId="7" fillId="44" borderId="58" xfId="0" applyFont="1" applyFill="1" applyBorder="1" applyAlignment="1">
      <alignment/>
    </xf>
    <xf numFmtId="0" fontId="7" fillId="44" borderId="59" xfId="0" applyFont="1" applyFill="1" applyBorder="1" applyAlignment="1">
      <alignment/>
    </xf>
    <xf numFmtId="0" fontId="7" fillId="44" borderId="60" xfId="0" applyFont="1" applyFill="1" applyBorder="1" applyAlignment="1">
      <alignment/>
    </xf>
    <xf numFmtId="0" fontId="7" fillId="44" borderId="40" xfId="0" applyFont="1" applyFill="1" applyBorder="1" applyAlignment="1">
      <alignment/>
    </xf>
    <xf numFmtId="0" fontId="7" fillId="44" borderId="54" xfId="0" applyFont="1" applyFill="1" applyBorder="1" applyAlignment="1">
      <alignment/>
    </xf>
    <xf numFmtId="0" fontId="7" fillId="44" borderId="29" xfId="0" applyFont="1" applyFill="1" applyBorder="1" applyAlignment="1">
      <alignment/>
    </xf>
    <xf numFmtId="0" fontId="7" fillId="44" borderId="37" xfId="0" applyFont="1" applyFill="1" applyBorder="1" applyAlignment="1">
      <alignment/>
    </xf>
    <xf numFmtId="0" fontId="7" fillId="44" borderId="41" xfId="0" applyFont="1" applyFill="1" applyBorder="1" applyAlignment="1">
      <alignment/>
    </xf>
    <xf numFmtId="0" fontId="7" fillId="44" borderId="56" xfId="0" applyFont="1" applyFill="1" applyBorder="1" applyAlignment="1">
      <alignment/>
    </xf>
    <xf numFmtId="0" fontId="7" fillId="44" borderId="17" xfId="0" applyFont="1" applyFill="1" applyBorder="1" applyAlignment="1">
      <alignment/>
    </xf>
    <xf numFmtId="0" fontId="0" fillId="41" borderId="61" xfId="0" applyFill="1" applyBorder="1" applyAlignment="1">
      <alignment/>
    </xf>
    <xf numFmtId="170" fontId="17" fillId="41" borderId="61" xfId="49" applyFont="1" applyFill="1" applyBorder="1" applyAlignment="1">
      <alignment/>
    </xf>
    <xf numFmtId="170" fontId="17" fillId="41" borderId="62" xfId="49" applyFont="1" applyFill="1" applyBorder="1" applyAlignment="1">
      <alignment/>
    </xf>
    <xf numFmtId="172" fontId="0" fillId="34" borderId="31" xfId="0" applyNumberFormat="1" applyFill="1" applyBorder="1" applyAlignment="1">
      <alignment/>
    </xf>
    <xf numFmtId="172" fontId="0" fillId="34" borderId="32" xfId="0" applyNumberFormat="1" applyFill="1" applyBorder="1" applyAlignment="1">
      <alignment/>
    </xf>
    <xf numFmtId="172" fontId="21" fillId="34" borderId="31" xfId="0" applyNumberFormat="1" applyFont="1" applyFill="1" applyBorder="1" applyAlignment="1">
      <alignment/>
    </xf>
    <xf numFmtId="0" fontId="7" fillId="44" borderId="63" xfId="0" applyFont="1" applyFill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2" xfId="0" applyNumberFormat="1" applyFont="1" applyFill="1" applyBorder="1" applyAlignment="1">
      <alignment/>
    </xf>
    <xf numFmtId="14" fontId="0" fillId="43" borderId="56" xfId="0" applyNumberFormat="1" applyFill="1" applyBorder="1" applyAlignment="1">
      <alignment/>
    </xf>
    <xf numFmtId="172" fontId="0" fillId="43" borderId="56" xfId="0" applyNumberFormat="1" applyFill="1" applyBorder="1" applyAlignment="1">
      <alignment/>
    </xf>
    <xf numFmtId="172" fontId="0" fillId="43" borderId="17" xfId="0" applyNumberForma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38" xfId="0" applyNumberFormat="1" applyFont="1" applyBorder="1" applyAlignment="1">
      <alignment/>
    </xf>
    <xf numFmtId="0" fontId="22" fillId="45" borderId="64" xfId="0" applyFont="1" applyFill="1" applyBorder="1" applyAlignment="1">
      <alignment horizontal="center"/>
    </xf>
    <xf numFmtId="0" fontId="22" fillId="45" borderId="52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8" fillId="45" borderId="65" xfId="0" applyFont="1" applyFill="1" applyBorder="1" applyAlignment="1">
      <alignment/>
    </xf>
    <xf numFmtId="0" fontId="8" fillId="45" borderId="66" xfId="0" applyFont="1" applyFill="1" applyBorder="1" applyAlignment="1" applyProtection="1">
      <alignment/>
      <protection locked="0"/>
    </xf>
    <xf numFmtId="0" fontId="8" fillId="45" borderId="67" xfId="0" applyFont="1" applyFill="1" applyBorder="1" applyAlignment="1" applyProtection="1">
      <alignment/>
      <protection locked="0"/>
    </xf>
    <xf numFmtId="0" fontId="8" fillId="45" borderId="45" xfId="0" applyFont="1" applyFill="1" applyBorder="1" applyAlignment="1">
      <alignment/>
    </xf>
    <xf numFmtId="0" fontId="8" fillId="45" borderId="0" xfId="0" applyFont="1" applyFill="1" applyBorder="1" applyAlignment="1" applyProtection="1">
      <alignment/>
      <protection locked="0"/>
    </xf>
    <xf numFmtId="0" fontId="8" fillId="45" borderId="68" xfId="0" applyFont="1" applyFill="1" applyBorder="1" applyAlignment="1">
      <alignment/>
    </xf>
    <xf numFmtId="0" fontId="8" fillId="45" borderId="69" xfId="0" applyFont="1" applyFill="1" applyBorder="1" applyAlignment="1" applyProtection="1">
      <alignment/>
      <protection locked="0"/>
    </xf>
    <xf numFmtId="0" fontId="8" fillId="45" borderId="70" xfId="0" applyFont="1" applyFill="1" applyBorder="1" applyAlignment="1" applyProtection="1">
      <alignment/>
      <protection locked="0"/>
    </xf>
    <xf numFmtId="0" fontId="0" fillId="46" borderId="0" xfId="0" applyFill="1" applyAlignment="1">
      <alignment/>
    </xf>
    <xf numFmtId="0" fontId="23" fillId="46" borderId="0" xfId="0" applyFont="1" applyFill="1" applyAlignment="1">
      <alignment/>
    </xf>
    <xf numFmtId="0" fontId="0" fillId="47" borderId="0" xfId="0" applyFill="1" applyAlignment="1" applyProtection="1">
      <alignment/>
      <protection/>
    </xf>
    <xf numFmtId="0" fontId="0" fillId="47" borderId="0" xfId="0" applyFill="1" applyBorder="1" applyAlignment="1" applyProtection="1">
      <alignment/>
      <protection/>
    </xf>
    <xf numFmtId="0" fontId="27" fillId="47" borderId="0" xfId="0" applyFont="1" applyFill="1" applyAlignment="1" applyProtection="1">
      <alignment/>
      <protection/>
    </xf>
    <xf numFmtId="1" fontId="2" fillId="48" borderId="0" xfId="0" applyNumberFormat="1" applyFont="1" applyFill="1" applyAlignment="1" applyProtection="1">
      <alignment/>
      <protection/>
    </xf>
    <xf numFmtId="0" fontId="0" fillId="48" borderId="0" xfId="0" applyFill="1" applyAlignment="1" applyProtection="1">
      <alignment horizontal="center"/>
      <protection/>
    </xf>
    <xf numFmtId="0" fontId="2" fillId="48" borderId="0" xfId="0" applyFont="1" applyFill="1" applyAlignment="1" applyProtection="1">
      <alignment/>
      <protection/>
    </xf>
    <xf numFmtId="0" fontId="2" fillId="48" borderId="0" xfId="0" applyFont="1" applyFill="1" applyAlignment="1" applyProtection="1">
      <alignment horizontal="center"/>
      <protection/>
    </xf>
    <xf numFmtId="0" fontId="0" fillId="47" borderId="0" xfId="0" applyFill="1" applyAlignment="1" applyProtection="1">
      <alignment horizontal="center"/>
      <protection/>
    </xf>
    <xf numFmtId="9" fontId="2" fillId="48" borderId="0" xfId="0" applyNumberFormat="1" applyFont="1" applyFill="1" applyAlignment="1" applyProtection="1">
      <alignment/>
      <protection/>
    </xf>
    <xf numFmtId="0" fontId="1" fillId="47" borderId="0" xfId="0" applyFont="1" applyFill="1" applyAlignment="1" applyProtection="1">
      <alignment/>
      <protection/>
    </xf>
    <xf numFmtId="3" fontId="29" fillId="41" borderId="71" xfId="0" applyNumberFormat="1" applyFont="1" applyFill="1" applyBorder="1" applyAlignment="1" applyProtection="1">
      <alignment/>
      <protection/>
    </xf>
    <xf numFmtId="0" fontId="0" fillId="49" borderId="0" xfId="0" applyFill="1" applyAlignment="1">
      <alignment/>
    </xf>
    <xf numFmtId="0" fontId="30" fillId="49" borderId="0" xfId="0" applyFont="1" applyFill="1" applyAlignment="1">
      <alignment horizontal="center"/>
    </xf>
    <xf numFmtId="0" fontId="31" fillId="49" borderId="0" xfId="0" applyFont="1" applyFill="1" applyAlignment="1">
      <alignment/>
    </xf>
    <xf numFmtId="0" fontId="30" fillId="49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3" fontId="28" fillId="34" borderId="0" xfId="0" applyNumberFormat="1" applyFont="1" applyFill="1" applyAlignment="1" applyProtection="1">
      <alignment/>
      <protection/>
    </xf>
    <xf numFmtId="1" fontId="24" fillId="43" borderId="0" xfId="0" applyNumberFormat="1" applyFont="1" applyFill="1" applyAlignment="1" applyProtection="1">
      <alignment/>
      <protection locked="0"/>
    </xf>
    <xf numFmtId="9" fontId="24" fillId="43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left" vertical="center"/>
    </xf>
    <xf numFmtId="172" fontId="0" fillId="0" borderId="54" xfId="0" applyNumberFormat="1" applyFill="1" applyBorder="1" applyAlignment="1">
      <alignment/>
    </xf>
    <xf numFmtId="172" fontId="0" fillId="0" borderId="37" xfId="0" applyNumberFormat="1" applyFill="1" applyBorder="1" applyAlignment="1">
      <alignment/>
    </xf>
    <xf numFmtId="172" fontId="0" fillId="0" borderId="40" xfId="0" applyNumberFormat="1" applyFill="1" applyBorder="1" applyAlignment="1">
      <alignment/>
    </xf>
    <xf numFmtId="172" fontId="0" fillId="0" borderId="41" xfId="0" applyNumberFormat="1" applyFill="1" applyBorder="1" applyAlignment="1">
      <alignment/>
    </xf>
    <xf numFmtId="172" fontId="0" fillId="0" borderId="56" xfId="0" applyNumberFormat="1" applyFill="1" applyBorder="1" applyAlignment="1">
      <alignment/>
    </xf>
    <xf numFmtId="0" fontId="0" fillId="35" borderId="72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61" xfId="0" applyFill="1" applyBorder="1" applyAlignment="1">
      <alignment/>
    </xf>
    <xf numFmtId="39" fontId="14" fillId="35" borderId="61" xfId="49" applyNumberFormat="1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33" xfId="0" applyFill="1" applyBorder="1" applyAlignment="1">
      <alignment/>
    </xf>
    <xf numFmtId="0" fontId="36" fillId="35" borderId="61" xfId="0" applyFont="1" applyFill="1" applyBorder="1" applyAlignment="1">
      <alignment horizontal="center"/>
    </xf>
    <xf numFmtId="0" fontId="37" fillId="49" borderId="0" xfId="0" applyFont="1" applyFill="1" applyAlignment="1">
      <alignment/>
    </xf>
    <xf numFmtId="0" fontId="38" fillId="49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/>
    </xf>
    <xf numFmtId="0" fontId="42" fillId="0" borderId="0" xfId="0" applyFont="1" applyBorder="1" applyAlignment="1">
      <alignment/>
    </xf>
    <xf numFmtId="1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9" fontId="4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/>
    </xf>
    <xf numFmtId="0" fontId="4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73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/>
    </xf>
    <xf numFmtId="1" fontId="0" fillId="41" borderId="28" xfId="0" applyNumberFormat="1" applyFill="1" applyBorder="1" applyAlignment="1">
      <alignment/>
    </xf>
    <xf numFmtId="1" fontId="0" fillId="41" borderId="45" xfId="0" applyNumberFormat="1" applyFill="1" applyBorder="1" applyAlignment="1">
      <alignment/>
    </xf>
    <xf numFmtId="1" fontId="0" fillId="41" borderId="27" xfId="0" applyNumberFormat="1" applyFill="1" applyBorder="1" applyAlignment="1">
      <alignment/>
    </xf>
    <xf numFmtId="1" fontId="0" fillId="47" borderId="45" xfId="0" applyNumberFormat="1" applyFont="1" applyFill="1" applyBorder="1" applyAlignment="1">
      <alignment/>
    </xf>
    <xf numFmtId="0" fontId="45" fillId="0" borderId="61" xfId="0" applyFont="1" applyBorder="1" applyAlignment="1">
      <alignment horizontal="right"/>
    </xf>
    <xf numFmtId="0" fontId="4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Continuous"/>
    </xf>
    <xf numFmtId="1" fontId="1" fillId="41" borderId="38" xfId="0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49" fillId="47" borderId="12" xfId="0" applyFont="1" applyFill="1" applyBorder="1" applyAlignment="1">
      <alignment/>
    </xf>
    <xf numFmtId="1" fontId="49" fillId="47" borderId="13" xfId="0" applyNumberFormat="1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6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0" xfId="0" applyFont="1" applyBorder="1" applyAlignment="1">
      <alignment/>
    </xf>
    <xf numFmtId="1" fontId="0" fillId="41" borderId="38" xfId="0" applyNumberFormat="1" applyFill="1" applyBorder="1" applyAlignment="1">
      <alignment/>
    </xf>
    <xf numFmtId="0" fontId="50" fillId="0" borderId="2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3" xfId="0" applyFont="1" applyBorder="1" applyAlignment="1">
      <alignment/>
    </xf>
    <xf numFmtId="0" fontId="49" fillId="47" borderId="0" xfId="0" applyFont="1" applyFill="1" applyAlignment="1">
      <alignment/>
    </xf>
    <xf numFmtId="0" fontId="0" fillId="47" borderId="0" xfId="0" applyFill="1" applyAlignment="1">
      <alignment/>
    </xf>
    <xf numFmtId="0" fontId="52" fillId="47" borderId="0" xfId="0" applyFont="1" applyFill="1" applyAlignment="1">
      <alignment/>
    </xf>
    <xf numFmtId="0" fontId="0" fillId="47" borderId="10" xfId="0" applyFill="1" applyBorder="1" applyAlignment="1">
      <alignment/>
    </xf>
    <xf numFmtId="1" fontId="1" fillId="47" borderId="38" xfId="0" applyNumberFormat="1" applyFont="1" applyFill="1" applyBorder="1" applyAlignment="1">
      <alignment/>
    </xf>
    <xf numFmtId="4" fontId="29" fillId="47" borderId="0" xfId="0" applyNumberFormat="1" applyFont="1" applyFill="1" applyBorder="1" applyAlignment="1" applyProtection="1">
      <alignment horizontal="right"/>
      <protection/>
    </xf>
    <xf numFmtId="174" fontId="51" fillId="34" borderId="13" xfId="0" applyNumberFormat="1" applyFont="1" applyFill="1" applyBorder="1" applyAlignment="1">
      <alignment/>
    </xf>
    <xf numFmtId="174" fontId="18" fillId="41" borderId="75" xfId="49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25" fillId="43" borderId="20" xfId="0" applyFont="1" applyFill="1" applyBorder="1" applyAlignment="1" applyProtection="1">
      <alignment horizontal="center"/>
      <protection/>
    </xf>
    <xf numFmtId="0" fontId="26" fillId="43" borderId="21" xfId="0" applyFont="1" applyFill="1" applyBorder="1" applyAlignment="1" applyProtection="1">
      <alignment horizontal="center"/>
      <protection/>
    </xf>
    <xf numFmtId="0" fontId="26" fillId="43" borderId="28" xfId="0" applyFont="1" applyFill="1" applyBorder="1" applyAlignment="1" applyProtection="1">
      <alignment horizontal="center"/>
      <protection/>
    </xf>
    <xf numFmtId="0" fontId="26" fillId="43" borderId="22" xfId="0" applyFont="1" applyFill="1" applyBorder="1" applyAlignment="1" applyProtection="1">
      <alignment horizontal="center"/>
      <protection/>
    </xf>
    <xf numFmtId="0" fontId="26" fillId="43" borderId="23" xfId="0" applyFont="1" applyFill="1" applyBorder="1" applyAlignment="1" applyProtection="1">
      <alignment horizontal="center"/>
      <protection/>
    </xf>
    <xf numFmtId="0" fontId="26" fillId="43" borderId="27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41" borderId="0" xfId="0" applyFont="1" applyFill="1" applyAlignment="1">
      <alignment/>
    </xf>
    <xf numFmtId="0" fontId="75" fillId="48" borderId="0" xfId="0" applyFont="1" applyFill="1" applyAlignment="1">
      <alignment/>
    </xf>
    <xf numFmtId="0" fontId="70" fillId="48" borderId="0" xfId="0" applyFont="1" applyFill="1" applyAlignment="1">
      <alignment/>
    </xf>
    <xf numFmtId="0" fontId="75" fillId="0" borderId="0" xfId="0" applyFont="1" applyAlignment="1">
      <alignment/>
    </xf>
    <xf numFmtId="0" fontId="9" fillId="47" borderId="0" xfId="0" applyFont="1" applyFill="1" applyAlignment="1">
      <alignment/>
    </xf>
    <xf numFmtId="0" fontId="70" fillId="47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C28" sqref="C28"/>
    </sheetView>
  </sheetViews>
  <sheetFormatPr defaultColWidth="11.421875" defaultRowHeight="12.75"/>
  <cols>
    <col min="1" max="16384" width="11.421875" style="328" customWidth="1"/>
  </cols>
  <sheetData>
    <row r="2" spans="2:7" ht="20.25">
      <c r="B2" s="337" t="s">
        <v>186</v>
      </c>
      <c r="C2" s="338"/>
      <c r="D2" s="338"/>
      <c r="E2" s="338"/>
      <c r="F2" s="338"/>
      <c r="G2" s="338"/>
    </row>
    <row r="3" spans="2:7" ht="20.25">
      <c r="B3" s="337" t="s">
        <v>187</v>
      </c>
      <c r="C3" s="338"/>
      <c r="D3" s="338"/>
      <c r="E3" s="338"/>
      <c r="F3" s="338"/>
      <c r="G3" s="338"/>
    </row>
    <row r="4" spans="2:7" ht="20.25">
      <c r="B4" s="337" t="s">
        <v>188</v>
      </c>
      <c r="C4" s="338"/>
      <c r="D4" s="338"/>
      <c r="E4" s="338"/>
      <c r="F4" s="338"/>
      <c r="G4" s="338"/>
    </row>
    <row r="6" ht="15.75">
      <c r="C6" s="329" t="s">
        <v>264</v>
      </c>
    </row>
    <row r="8" ht="20.25">
      <c r="B8" s="330" t="s">
        <v>235</v>
      </c>
    </row>
    <row r="9" ht="20.25">
      <c r="B9" s="330" t="s">
        <v>236</v>
      </c>
    </row>
    <row r="10" ht="20.25">
      <c r="B10" s="330"/>
    </row>
    <row r="11" spans="1:10" ht="20.25">
      <c r="A11" s="331" t="s">
        <v>243</v>
      </c>
      <c r="B11" s="332" t="s">
        <v>241</v>
      </c>
      <c r="C11" s="333"/>
      <c r="D11" s="333"/>
      <c r="E11" s="333"/>
      <c r="F11" s="333"/>
      <c r="G11" s="333"/>
      <c r="H11" s="333"/>
      <c r="I11" s="333"/>
      <c r="J11" s="333"/>
    </row>
    <row r="12" spans="2:10" ht="20.25">
      <c r="B12" s="332" t="s">
        <v>242</v>
      </c>
      <c r="C12" s="333"/>
      <c r="D12" s="333"/>
      <c r="E12" s="333"/>
      <c r="F12" s="333"/>
      <c r="G12" s="333"/>
      <c r="H12" s="333"/>
      <c r="I12" s="333"/>
      <c r="J12" s="333"/>
    </row>
    <row r="13" ht="20.25">
      <c r="B13" s="334"/>
    </row>
    <row r="15" spans="2:10" ht="15.75">
      <c r="B15" s="335" t="s">
        <v>226</v>
      </c>
      <c r="C15" s="336"/>
      <c r="D15" s="336"/>
      <c r="E15" s="336"/>
      <c r="F15" s="336"/>
      <c r="G15" s="336"/>
      <c r="H15" s="336"/>
      <c r="I15" s="336"/>
      <c r="J15" s="336"/>
    </row>
    <row r="16" spans="2:10" ht="15.75">
      <c r="B16" s="335" t="s">
        <v>227</v>
      </c>
      <c r="C16" s="336"/>
      <c r="D16" s="336"/>
      <c r="E16" s="336"/>
      <c r="F16" s="336"/>
      <c r="G16" s="336"/>
      <c r="H16" s="336"/>
      <c r="I16" s="336"/>
      <c r="J16" s="336"/>
    </row>
    <row r="17" spans="2:10" ht="15.75">
      <c r="B17" s="335" t="s">
        <v>228</v>
      </c>
      <c r="C17" s="336"/>
      <c r="D17" s="336"/>
      <c r="E17" s="336"/>
      <c r="F17" s="336"/>
      <c r="G17" s="336"/>
      <c r="H17" s="336"/>
      <c r="I17" s="336"/>
      <c r="J17" s="336"/>
    </row>
    <row r="18" spans="2:10" ht="15.75">
      <c r="B18" s="335" t="s">
        <v>230</v>
      </c>
      <c r="C18" s="336"/>
      <c r="D18" s="336"/>
      <c r="E18" s="336"/>
      <c r="F18" s="336"/>
      <c r="G18" s="336"/>
      <c r="H18" s="336"/>
      <c r="I18" s="336"/>
      <c r="J18" s="336"/>
    </row>
    <row r="19" spans="2:10" ht="15.75">
      <c r="B19" s="335" t="s">
        <v>231</v>
      </c>
      <c r="C19" s="336"/>
      <c r="D19" s="336"/>
      <c r="E19" s="336"/>
      <c r="F19" s="336"/>
      <c r="G19" s="336"/>
      <c r="H19" s="336"/>
      <c r="I19" s="336"/>
      <c r="J19" s="336"/>
    </row>
    <row r="20" spans="2:10" ht="15.75">
      <c r="B20" s="335" t="s">
        <v>229</v>
      </c>
      <c r="C20" s="336"/>
      <c r="D20" s="336"/>
      <c r="E20" s="336"/>
      <c r="F20" s="336"/>
      <c r="G20" s="336"/>
      <c r="H20" s="336"/>
      <c r="I20" s="336"/>
      <c r="J20" s="336"/>
    </row>
    <row r="21" spans="2:10" ht="15.75">
      <c r="B21" s="335"/>
      <c r="C21" s="336"/>
      <c r="D21" s="336"/>
      <c r="E21" s="336"/>
      <c r="F21" s="336"/>
      <c r="G21" s="336"/>
      <c r="H21" s="336"/>
      <c r="I21" s="336"/>
      <c r="J21" s="336"/>
    </row>
    <row r="22" spans="2:10" ht="15.75">
      <c r="B22" s="335" t="s">
        <v>232</v>
      </c>
      <c r="C22" s="336"/>
      <c r="D22" s="336"/>
      <c r="E22" s="336"/>
      <c r="F22" s="336"/>
      <c r="G22" s="336"/>
      <c r="H22" s="336"/>
      <c r="I22" s="336"/>
      <c r="J22" s="336"/>
    </row>
    <row r="23" spans="2:10" ht="15.75">
      <c r="B23" s="335" t="s">
        <v>233</v>
      </c>
      <c r="C23" s="336"/>
      <c r="D23" s="336"/>
      <c r="E23" s="336"/>
      <c r="F23" s="336"/>
      <c r="G23" s="336"/>
      <c r="H23" s="336"/>
      <c r="I23" s="336"/>
      <c r="J23" s="336"/>
    </row>
    <row r="24" spans="2:10" ht="15.75">
      <c r="B24" s="335" t="s">
        <v>234</v>
      </c>
      <c r="C24" s="336"/>
      <c r="D24" s="336"/>
      <c r="E24" s="336"/>
      <c r="F24" s="336"/>
      <c r="G24" s="336"/>
      <c r="H24" s="336"/>
      <c r="I24" s="336"/>
      <c r="J24" s="336"/>
    </row>
    <row r="25" spans="2:10" ht="15.75">
      <c r="B25" s="335"/>
      <c r="C25" s="336"/>
      <c r="D25" s="336"/>
      <c r="E25" s="336"/>
      <c r="F25" s="336"/>
      <c r="G25" s="336"/>
      <c r="H25" s="336"/>
      <c r="I25" s="336"/>
      <c r="J25" s="336"/>
    </row>
    <row r="26" spans="2:10" ht="12.75">
      <c r="B26" s="336"/>
      <c r="C26" s="336"/>
      <c r="D26" s="336"/>
      <c r="E26" s="336"/>
      <c r="F26" s="336"/>
      <c r="G26" s="336"/>
      <c r="H26" s="336"/>
      <c r="I26" s="336"/>
      <c r="J26" s="336"/>
    </row>
    <row r="27" spans="2:10" ht="15.75">
      <c r="B27" s="335" t="s">
        <v>237</v>
      </c>
      <c r="C27" s="336"/>
      <c r="D27" s="336"/>
      <c r="E27" s="336"/>
      <c r="F27" s="336"/>
      <c r="G27" s="336"/>
      <c r="H27" s="336"/>
      <c r="I27" s="336"/>
      <c r="J27" s="336"/>
    </row>
    <row r="28" spans="2:10" ht="15.75">
      <c r="B28" s="335" t="s">
        <v>238</v>
      </c>
      <c r="C28" s="336"/>
      <c r="D28" s="336"/>
      <c r="E28" s="336"/>
      <c r="F28" s="336"/>
      <c r="G28" s="336"/>
      <c r="H28" s="336"/>
      <c r="I28" s="336"/>
      <c r="J28" s="336"/>
    </row>
    <row r="29" spans="2:10" ht="12.75">
      <c r="B29" s="336"/>
      <c r="C29" s="336"/>
      <c r="D29" s="336"/>
      <c r="E29" s="336"/>
      <c r="F29" s="336"/>
      <c r="G29" s="336"/>
      <c r="H29" s="336"/>
      <c r="I29" s="336"/>
      <c r="J29" s="336"/>
    </row>
    <row r="30" spans="2:10" ht="15.75">
      <c r="B30" s="335" t="s">
        <v>239</v>
      </c>
      <c r="C30" s="336"/>
      <c r="D30" s="336"/>
      <c r="E30" s="336"/>
      <c r="F30" s="336"/>
      <c r="G30" s="336"/>
      <c r="H30" s="336"/>
      <c r="I30" s="336"/>
      <c r="J30" s="336"/>
    </row>
    <row r="31" spans="2:10" ht="15.75">
      <c r="B31" s="335" t="s">
        <v>240</v>
      </c>
      <c r="C31" s="336"/>
      <c r="D31" s="336"/>
      <c r="E31" s="336"/>
      <c r="F31" s="336"/>
      <c r="G31" s="336"/>
      <c r="H31" s="336"/>
      <c r="I31" s="336"/>
      <c r="J31" s="336"/>
    </row>
    <row r="32" spans="2:10" ht="12.75">
      <c r="B32" s="336"/>
      <c r="C32" s="336"/>
      <c r="D32" s="336"/>
      <c r="E32" s="336"/>
      <c r="F32" s="336"/>
      <c r="G32" s="336"/>
      <c r="H32" s="336"/>
      <c r="I32" s="336"/>
      <c r="J32" s="336"/>
    </row>
    <row r="33" spans="2:10" ht="12.75">
      <c r="B33" s="336"/>
      <c r="C33" s="336"/>
      <c r="D33" s="336"/>
      <c r="E33" s="336"/>
      <c r="F33" s="336"/>
      <c r="G33" s="336"/>
      <c r="H33" s="336"/>
      <c r="I33" s="336"/>
      <c r="J33" s="3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Q44"/>
  <sheetViews>
    <sheetView showGridLines="0" showRowColHeaders="0" zoomScale="60" zoomScaleNormal="60" zoomScalePageLayoutView="0" workbookViewId="0" topLeftCell="A1">
      <selection activeCell="C33" sqref="C33"/>
    </sheetView>
  </sheetViews>
  <sheetFormatPr defaultColWidth="11.421875" defaultRowHeight="12.75"/>
  <cols>
    <col min="12" max="12" width="3.140625" style="0" customWidth="1"/>
  </cols>
  <sheetData>
    <row r="1" spans="1:43" ht="18">
      <c r="A1" s="84" t="s">
        <v>253</v>
      </c>
      <c r="B1" s="85"/>
      <c r="C1" s="85"/>
      <c r="D1" s="85"/>
      <c r="E1" s="85"/>
      <c r="F1" s="85"/>
      <c r="G1" s="85"/>
      <c r="H1" s="85"/>
      <c r="I1" s="85"/>
      <c r="J1" s="84"/>
      <c r="K1" s="85"/>
      <c r="L1" s="85"/>
      <c r="M1" s="85"/>
      <c r="N1" s="245"/>
      <c r="O1" s="245"/>
      <c r="P1" s="245"/>
      <c r="Q1" s="245"/>
      <c r="R1" s="245"/>
      <c r="S1" s="245"/>
      <c r="T1" s="245"/>
      <c r="U1" s="245"/>
      <c r="V1" s="245"/>
      <c r="W1" s="85"/>
      <c r="X1" s="85"/>
      <c r="Y1" s="85"/>
      <c r="Z1" s="85"/>
      <c r="AA1" s="85">
        <v>2000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ht="18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ht="13.5" thickBot="1"/>
    <row r="4" spans="16:38" ht="19.5" customHeight="1" thickBot="1">
      <c r="P4" s="48" t="s">
        <v>0</v>
      </c>
      <c r="Q4" s="53"/>
      <c r="R4" s="53"/>
      <c r="S4" s="53"/>
      <c r="T4" s="53"/>
      <c r="U4" s="53"/>
      <c r="V4" s="53"/>
      <c r="W4" s="53"/>
      <c r="X4" s="53"/>
      <c r="Y4" s="53"/>
      <c r="Z4" s="49"/>
      <c r="AA4" s="49"/>
      <c r="AB4" s="49"/>
      <c r="AC4" s="53"/>
      <c r="AD4" s="53"/>
      <c r="AE4" s="53"/>
      <c r="AF4" s="53"/>
      <c r="AG4" s="53"/>
      <c r="AH4" s="53"/>
      <c r="AI4" s="53"/>
      <c r="AJ4" s="53"/>
      <c r="AK4" s="53"/>
      <c r="AL4" s="50"/>
    </row>
    <row r="5" spans="2:38" ht="21.75" customHeight="1" thickBot="1">
      <c r="B5" s="6"/>
      <c r="C5" s="70" t="s">
        <v>1</v>
      </c>
      <c r="D5" s="71"/>
      <c r="E5" s="48" t="s">
        <v>2</v>
      </c>
      <c r="F5" s="49"/>
      <c r="G5" s="50"/>
      <c r="N5" s="79" t="s">
        <v>1</v>
      </c>
      <c r="O5" s="71"/>
      <c r="P5" s="3" t="s">
        <v>3</v>
      </c>
      <c r="Q5" s="5"/>
      <c r="R5" s="43" t="s">
        <v>4</v>
      </c>
      <c r="S5" s="41"/>
      <c r="T5" s="43" t="s">
        <v>5</v>
      </c>
      <c r="U5" s="41"/>
      <c r="V5" s="43" t="s">
        <v>6</v>
      </c>
      <c r="W5" s="42"/>
      <c r="X5" s="42"/>
      <c r="Y5" s="42"/>
      <c r="Z5" s="42"/>
      <c r="AA5" s="42"/>
      <c r="AB5" s="42"/>
      <c r="AC5" s="41"/>
      <c r="AD5" s="43" t="s">
        <v>7</v>
      </c>
      <c r="AE5" s="41"/>
      <c r="AF5" s="44" t="s">
        <v>8</v>
      </c>
      <c r="AG5" s="46"/>
      <c r="AH5" s="45" t="s">
        <v>9</v>
      </c>
      <c r="AI5" s="47"/>
      <c r="AJ5" s="42"/>
      <c r="AK5" s="41"/>
      <c r="AL5" s="4"/>
    </row>
    <row r="6" spans="2:43" ht="21.75" customHeight="1">
      <c r="B6" s="6"/>
      <c r="C6" s="62"/>
      <c r="D6" s="57"/>
      <c r="E6" s="101"/>
      <c r="F6" s="107" t="s">
        <v>10</v>
      </c>
      <c r="G6" s="86"/>
      <c r="H6" s="112" t="s">
        <v>11</v>
      </c>
      <c r="I6" s="116"/>
      <c r="J6" s="116" t="s">
        <v>12</v>
      </c>
      <c r="K6" s="57" t="s">
        <v>13</v>
      </c>
      <c r="L6" s="6"/>
      <c r="N6" s="62"/>
      <c r="O6" s="57"/>
      <c r="P6" s="116" t="s">
        <v>14</v>
      </c>
      <c r="Q6" s="116"/>
      <c r="R6" s="116"/>
      <c r="S6" s="116" t="s">
        <v>15</v>
      </c>
      <c r="T6" s="112" t="s">
        <v>16</v>
      </c>
      <c r="U6" s="116" t="s">
        <v>17</v>
      </c>
      <c r="V6" s="116" t="s">
        <v>18</v>
      </c>
      <c r="W6" s="116" t="s">
        <v>19</v>
      </c>
      <c r="X6" s="116" t="s">
        <v>20</v>
      </c>
      <c r="Y6" s="116" t="s">
        <v>21</v>
      </c>
      <c r="Z6" s="116"/>
      <c r="AA6" s="116" t="s">
        <v>22</v>
      </c>
      <c r="AB6" s="116" t="s">
        <v>23</v>
      </c>
      <c r="AC6" s="116"/>
      <c r="AD6" s="112" t="s">
        <v>24</v>
      </c>
      <c r="AE6" s="116" t="s">
        <v>25</v>
      </c>
      <c r="AF6" s="112" t="s">
        <v>26</v>
      </c>
      <c r="AG6" s="112" t="s">
        <v>24</v>
      </c>
      <c r="AH6" s="116" t="s">
        <v>27</v>
      </c>
      <c r="AI6" s="116"/>
      <c r="AJ6" s="116" t="s">
        <v>28</v>
      </c>
      <c r="AK6" s="116"/>
      <c r="AL6" s="57" t="s">
        <v>29</v>
      </c>
      <c r="AM6" s="112" t="s">
        <v>11</v>
      </c>
      <c r="AN6" s="116" t="s">
        <v>30</v>
      </c>
      <c r="AO6" s="116"/>
      <c r="AP6" s="116" t="s">
        <v>31</v>
      </c>
      <c r="AQ6" s="57" t="s">
        <v>166</v>
      </c>
    </row>
    <row r="7" spans="2:43" ht="15.75" customHeight="1" thickBot="1">
      <c r="B7" s="6"/>
      <c r="C7" s="63" t="s">
        <v>32</v>
      </c>
      <c r="D7" s="58" t="s">
        <v>33</v>
      </c>
      <c r="E7" s="102" t="s">
        <v>14</v>
      </c>
      <c r="F7" s="108" t="s">
        <v>34</v>
      </c>
      <c r="G7" s="58" t="s">
        <v>35</v>
      </c>
      <c r="H7" s="102" t="s">
        <v>36</v>
      </c>
      <c r="I7" s="108" t="s">
        <v>37</v>
      </c>
      <c r="J7" s="108" t="s">
        <v>38</v>
      </c>
      <c r="K7" s="58" t="s">
        <v>39</v>
      </c>
      <c r="L7" s="6"/>
      <c r="M7" s="6"/>
      <c r="N7" s="63" t="s">
        <v>32</v>
      </c>
      <c r="O7" s="58" t="s">
        <v>33</v>
      </c>
      <c r="P7" s="108" t="s">
        <v>40</v>
      </c>
      <c r="Q7" s="108" t="s">
        <v>41</v>
      </c>
      <c r="R7" s="108" t="s">
        <v>42</v>
      </c>
      <c r="S7" s="108" t="s">
        <v>43</v>
      </c>
      <c r="T7" s="102" t="s">
        <v>44</v>
      </c>
      <c r="U7" s="108" t="s">
        <v>45</v>
      </c>
      <c r="V7" s="108" t="s">
        <v>46</v>
      </c>
      <c r="W7" s="108" t="s">
        <v>47</v>
      </c>
      <c r="X7" s="108" t="s">
        <v>48</v>
      </c>
      <c r="Y7" s="108" t="s">
        <v>49</v>
      </c>
      <c r="Z7" s="108" t="s">
        <v>50</v>
      </c>
      <c r="AA7" s="108" t="s">
        <v>51</v>
      </c>
      <c r="AB7" s="108" t="s">
        <v>52</v>
      </c>
      <c r="AC7" s="108" t="s">
        <v>53</v>
      </c>
      <c r="AD7" s="102" t="s">
        <v>54</v>
      </c>
      <c r="AE7" s="108" t="s">
        <v>55</v>
      </c>
      <c r="AF7" s="102" t="s">
        <v>56</v>
      </c>
      <c r="AG7" s="102" t="s">
        <v>57</v>
      </c>
      <c r="AH7" s="108" t="s">
        <v>58</v>
      </c>
      <c r="AI7" s="108" t="s">
        <v>59</v>
      </c>
      <c r="AJ7" s="108" t="s">
        <v>60</v>
      </c>
      <c r="AK7" s="108" t="s">
        <v>23</v>
      </c>
      <c r="AL7" s="58" t="s">
        <v>34</v>
      </c>
      <c r="AM7" s="102" t="s">
        <v>36</v>
      </c>
      <c r="AN7" s="108" t="s">
        <v>61</v>
      </c>
      <c r="AO7" s="108" t="s">
        <v>62</v>
      </c>
      <c r="AP7" s="108" t="s">
        <v>63</v>
      </c>
      <c r="AQ7" s="58" t="s">
        <v>64</v>
      </c>
    </row>
    <row r="8" spans="2:43" ht="7.5" customHeight="1">
      <c r="B8" s="59"/>
      <c r="C8" s="72"/>
      <c r="D8" s="73"/>
      <c r="E8" s="103"/>
      <c r="F8" s="109"/>
      <c r="G8" s="82"/>
      <c r="H8" s="113"/>
      <c r="I8" s="117"/>
      <c r="J8" s="117"/>
      <c r="K8" s="7"/>
      <c r="L8" s="6"/>
      <c r="M8" s="59"/>
      <c r="N8" s="72"/>
      <c r="O8" s="73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0"/>
      <c r="AM8" s="113"/>
      <c r="AN8" s="117"/>
      <c r="AO8" s="117"/>
      <c r="AP8" s="117"/>
      <c r="AQ8" s="7"/>
    </row>
    <row r="9" spans="2:43" ht="12.75">
      <c r="B9" s="55" t="s">
        <v>65</v>
      </c>
      <c r="C9" s="74"/>
      <c r="D9" s="75"/>
      <c r="E9" s="104"/>
      <c r="F9" s="110"/>
      <c r="G9" s="83"/>
      <c r="H9" s="114"/>
      <c r="I9" s="118"/>
      <c r="J9" s="118"/>
      <c r="K9" s="39"/>
      <c r="L9" s="12"/>
      <c r="M9" s="55" t="s">
        <v>65</v>
      </c>
      <c r="N9" s="74"/>
      <c r="O9" s="75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40"/>
      <c r="AM9" s="114"/>
      <c r="AN9" s="118"/>
      <c r="AO9" s="118"/>
      <c r="AP9" s="118"/>
      <c r="AQ9" s="39"/>
    </row>
    <row r="10" spans="2:43" ht="12.75">
      <c r="B10" s="55" t="s">
        <v>66</v>
      </c>
      <c r="C10" s="74"/>
      <c r="D10" s="75"/>
      <c r="E10" s="104"/>
      <c r="F10" s="110"/>
      <c r="G10" s="83"/>
      <c r="H10" s="114"/>
      <c r="I10" s="118"/>
      <c r="J10" s="118"/>
      <c r="K10" s="39"/>
      <c r="L10" s="12"/>
      <c r="M10" s="55" t="s">
        <v>66</v>
      </c>
      <c r="N10" s="74"/>
      <c r="O10" s="75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40"/>
      <c r="AM10" s="114"/>
      <c r="AN10" s="118"/>
      <c r="AO10" s="118"/>
      <c r="AP10" s="118"/>
      <c r="AQ10" s="39"/>
    </row>
    <row r="11" spans="2:43" ht="12.75">
      <c r="B11" s="55" t="s">
        <v>67</v>
      </c>
      <c r="C11" s="74"/>
      <c r="D11" s="75"/>
      <c r="E11" s="104"/>
      <c r="F11" s="110"/>
      <c r="G11" s="83"/>
      <c r="H11" s="114"/>
      <c r="I11" s="118"/>
      <c r="J11" s="118"/>
      <c r="K11" s="39"/>
      <c r="L11" s="12"/>
      <c r="M11" s="55" t="s">
        <v>67</v>
      </c>
      <c r="N11" s="74"/>
      <c r="O11" s="75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40"/>
      <c r="AM11" s="114"/>
      <c r="AN11" s="118"/>
      <c r="AO11" s="118"/>
      <c r="AP11" s="118"/>
      <c r="AQ11" s="39"/>
    </row>
    <row r="12" spans="2:43" ht="12.75">
      <c r="B12" s="55" t="s">
        <v>68</v>
      </c>
      <c r="C12" s="74"/>
      <c r="D12" s="75"/>
      <c r="E12" s="104"/>
      <c r="F12" s="110"/>
      <c r="G12" s="83"/>
      <c r="H12" s="114"/>
      <c r="I12" s="118"/>
      <c r="J12" s="118"/>
      <c r="K12" s="39"/>
      <c r="L12" s="12"/>
      <c r="M12" s="55" t="s">
        <v>68</v>
      </c>
      <c r="N12" s="74"/>
      <c r="O12" s="75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40"/>
      <c r="AM12" s="114"/>
      <c r="AN12" s="118"/>
      <c r="AO12" s="118"/>
      <c r="AP12" s="118"/>
      <c r="AQ12" s="39"/>
    </row>
    <row r="13" spans="2:43" ht="12.75">
      <c r="B13" s="55" t="s">
        <v>69</v>
      </c>
      <c r="C13" s="74"/>
      <c r="D13" s="75"/>
      <c r="E13" s="104"/>
      <c r="F13" s="110"/>
      <c r="G13" s="83"/>
      <c r="H13" s="114"/>
      <c r="I13" s="118"/>
      <c r="J13" s="118"/>
      <c r="K13" s="39"/>
      <c r="L13" s="12"/>
      <c r="M13" s="55" t="s">
        <v>69</v>
      </c>
      <c r="N13" s="74"/>
      <c r="O13" s="75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40"/>
      <c r="AM13" s="114"/>
      <c r="AN13" s="118"/>
      <c r="AO13" s="118"/>
      <c r="AP13" s="118"/>
      <c r="AQ13" s="39"/>
    </row>
    <row r="14" spans="2:43" ht="12.75">
      <c r="B14" s="55" t="s">
        <v>70</v>
      </c>
      <c r="C14" s="76"/>
      <c r="D14" s="75"/>
      <c r="E14" s="105"/>
      <c r="F14" s="110"/>
      <c r="G14" s="83"/>
      <c r="H14" s="114"/>
      <c r="I14" s="118"/>
      <c r="J14" s="118"/>
      <c r="K14" s="39"/>
      <c r="L14" s="12"/>
      <c r="M14" s="55" t="s">
        <v>70</v>
      </c>
      <c r="N14" s="74"/>
      <c r="O14" s="75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40"/>
      <c r="AM14" s="114"/>
      <c r="AN14" s="118"/>
      <c r="AO14" s="118"/>
      <c r="AP14" s="118"/>
      <c r="AQ14" s="39"/>
    </row>
    <row r="15" spans="2:43" ht="12.75">
      <c r="B15" s="55" t="s">
        <v>71</v>
      </c>
      <c r="C15" s="76"/>
      <c r="D15" s="75"/>
      <c r="E15" s="105"/>
      <c r="F15" s="110"/>
      <c r="G15" s="83"/>
      <c r="H15" s="114"/>
      <c r="I15" s="118"/>
      <c r="J15" s="118"/>
      <c r="K15" s="39"/>
      <c r="L15" s="12"/>
      <c r="M15" s="55" t="s">
        <v>71</v>
      </c>
      <c r="N15" s="74"/>
      <c r="O15" s="75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40"/>
      <c r="AM15" s="114"/>
      <c r="AN15" s="118"/>
      <c r="AO15" s="118"/>
      <c r="AP15" s="118"/>
      <c r="AQ15" s="39"/>
    </row>
    <row r="16" spans="2:43" ht="12.75">
      <c r="B16" s="55" t="s">
        <v>72</v>
      </c>
      <c r="C16" s="76"/>
      <c r="D16" s="75"/>
      <c r="E16" s="105"/>
      <c r="F16" s="110"/>
      <c r="G16" s="83"/>
      <c r="H16" s="114"/>
      <c r="I16" s="118"/>
      <c r="J16" s="118"/>
      <c r="K16" s="39"/>
      <c r="L16" s="12"/>
      <c r="M16" s="55" t="s">
        <v>72</v>
      </c>
      <c r="N16" s="74"/>
      <c r="O16" s="75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40"/>
      <c r="AM16" s="114"/>
      <c r="AN16" s="118"/>
      <c r="AO16" s="118"/>
      <c r="AP16" s="118"/>
      <c r="AQ16" s="39"/>
    </row>
    <row r="17" spans="2:43" ht="12.75">
      <c r="B17" s="55" t="s">
        <v>73</v>
      </c>
      <c r="C17" s="76"/>
      <c r="D17" s="75"/>
      <c r="E17" s="105"/>
      <c r="F17" s="110"/>
      <c r="G17" s="83"/>
      <c r="H17" s="114"/>
      <c r="I17" s="118"/>
      <c r="J17" s="118"/>
      <c r="K17" s="39"/>
      <c r="L17" s="12"/>
      <c r="M17" s="55" t="s">
        <v>73</v>
      </c>
      <c r="N17" s="74"/>
      <c r="O17" s="75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40"/>
      <c r="AM17" s="114"/>
      <c r="AN17" s="118"/>
      <c r="AO17" s="118"/>
      <c r="AP17" s="118"/>
      <c r="AQ17" s="39"/>
    </row>
    <row r="18" spans="2:43" ht="12.75">
      <c r="B18" s="55" t="s">
        <v>74</v>
      </c>
      <c r="C18" s="76"/>
      <c r="D18" s="75"/>
      <c r="E18" s="105"/>
      <c r="F18" s="110"/>
      <c r="G18" s="83"/>
      <c r="H18" s="114"/>
      <c r="I18" s="118"/>
      <c r="J18" s="118"/>
      <c r="K18" s="39"/>
      <c r="L18" s="12"/>
      <c r="M18" s="55" t="s">
        <v>74</v>
      </c>
      <c r="N18" s="74"/>
      <c r="O18" s="75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40"/>
      <c r="AM18" s="114"/>
      <c r="AN18" s="118"/>
      <c r="AO18" s="118"/>
      <c r="AP18" s="118"/>
      <c r="AQ18" s="39"/>
    </row>
    <row r="19" spans="2:43" ht="12.75">
      <c r="B19" s="55" t="s">
        <v>75</v>
      </c>
      <c r="C19" s="76"/>
      <c r="D19" s="75"/>
      <c r="E19" s="105"/>
      <c r="F19" s="110"/>
      <c r="G19" s="83"/>
      <c r="H19" s="114"/>
      <c r="I19" s="118"/>
      <c r="J19" s="118"/>
      <c r="K19" s="39"/>
      <c r="L19" s="12"/>
      <c r="M19" s="55" t="s">
        <v>75</v>
      </c>
      <c r="N19" s="74"/>
      <c r="O19" s="75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40"/>
      <c r="AM19" s="114"/>
      <c r="AN19" s="118"/>
      <c r="AO19" s="118"/>
      <c r="AP19" s="118"/>
      <c r="AQ19" s="39"/>
    </row>
    <row r="20" spans="2:43" ht="13.5" thickBot="1">
      <c r="B20" s="55" t="s">
        <v>76</v>
      </c>
      <c r="C20" s="76"/>
      <c r="D20" s="75"/>
      <c r="E20" s="105"/>
      <c r="F20" s="110"/>
      <c r="G20" s="83"/>
      <c r="H20" s="114"/>
      <c r="I20" s="118"/>
      <c r="J20" s="118"/>
      <c r="K20" s="39"/>
      <c r="L20" s="12"/>
      <c r="M20" s="60" t="s">
        <v>76</v>
      </c>
      <c r="N20" s="81"/>
      <c r="O20" s="8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3"/>
      <c r="AM20" s="121"/>
      <c r="AN20" s="120"/>
      <c r="AO20" s="120"/>
      <c r="AP20" s="120"/>
      <c r="AQ20" s="14"/>
    </row>
    <row r="21" spans="2:43" ht="29.25" customHeight="1" thickBot="1">
      <c r="B21" s="56" t="s">
        <v>77</v>
      </c>
      <c r="C21" s="77">
        <f>SUM(C9:C20)</f>
        <v>0</v>
      </c>
      <c r="D21" s="78">
        <f>SUM(D9:D20)</f>
        <v>0</v>
      </c>
      <c r="E21" s="106">
        <f aca="true" t="shared" si="0" ref="E21:U21">SUM(E9:E20)</f>
        <v>0</v>
      </c>
      <c r="F21" s="111">
        <f t="shared" si="0"/>
        <v>0</v>
      </c>
      <c r="G21" s="52">
        <f t="shared" si="0"/>
        <v>0</v>
      </c>
      <c r="H21" s="115">
        <f t="shared" si="0"/>
        <v>0</v>
      </c>
      <c r="I21" s="119">
        <f t="shared" si="0"/>
        <v>0</v>
      </c>
      <c r="J21" s="119">
        <f t="shared" si="0"/>
        <v>0</v>
      </c>
      <c r="K21" s="15">
        <f t="shared" si="0"/>
        <v>0</v>
      </c>
      <c r="L21" s="12"/>
      <c r="M21" s="56" t="s">
        <v>77</v>
      </c>
      <c r="N21" s="77">
        <f t="shared" si="0"/>
        <v>0</v>
      </c>
      <c r="O21" s="78">
        <f t="shared" si="0"/>
        <v>0</v>
      </c>
      <c r="P21" s="111">
        <f t="shared" si="0"/>
        <v>0</v>
      </c>
      <c r="Q21" s="111">
        <f t="shared" si="0"/>
        <v>0</v>
      </c>
      <c r="R21" s="111">
        <f t="shared" si="0"/>
        <v>0</v>
      </c>
      <c r="S21" s="111">
        <f t="shared" si="0"/>
        <v>0</v>
      </c>
      <c r="T21" s="111">
        <f t="shared" si="0"/>
        <v>0</v>
      </c>
      <c r="U21" s="111">
        <f t="shared" si="0"/>
        <v>0</v>
      </c>
      <c r="V21" s="111">
        <f aca="true" t="shared" si="1" ref="V21:AK21">SUM(V9:V20)</f>
        <v>0</v>
      </c>
      <c r="W21" s="111">
        <f t="shared" si="1"/>
        <v>0</v>
      </c>
      <c r="X21" s="111">
        <f t="shared" si="1"/>
        <v>0</v>
      </c>
      <c r="Y21" s="111">
        <f t="shared" si="1"/>
        <v>0</v>
      </c>
      <c r="Z21" s="111">
        <f t="shared" si="1"/>
        <v>0</v>
      </c>
      <c r="AA21" s="111">
        <f t="shared" si="1"/>
        <v>0</v>
      </c>
      <c r="AB21" s="111">
        <f t="shared" si="1"/>
        <v>0</v>
      </c>
      <c r="AC21" s="111">
        <f t="shared" si="1"/>
        <v>0</v>
      </c>
      <c r="AD21" s="111">
        <f t="shared" si="1"/>
        <v>0</v>
      </c>
      <c r="AE21" s="111">
        <f t="shared" si="1"/>
        <v>0</v>
      </c>
      <c r="AF21" s="111">
        <f t="shared" si="1"/>
        <v>0</v>
      </c>
      <c r="AG21" s="111">
        <f t="shared" si="1"/>
        <v>0</v>
      </c>
      <c r="AH21" s="111">
        <f t="shared" si="1"/>
        <v>0</v>
      </c>
      <c r="AI21" s="111">
        <f t="shared" si="1"/>
        <v>0</v>
      </c>
      <c r="AJ21" s="111">
        <f t="shared" si="1"/>
        <v>0</v>
      </c>
      <c r="AK21" s="111">
        <f t="shared" si="1"/>
        <v>0</v>
      </c>
      <c r="AL21" s="51">
        <f aca="true" t="shared" si="2" ref="AL21:AQ21">SUM(AL9:AL20)</f>
        <v>0</v>
      </c>
      <c r="AM21" s="115">
        <f t="shared" si="2"/>
        <v>0</v>
      </c>
      <c r="AN21" s="119">
        <f t="shared" si="2"/>
        <v>0</v>
      </c>
      <c r="AO21" s="119">
        <f t="shared" si="2"/>
        <v>0</v>
      </c>
      <c r="AP21" s="119">
        <f t="shared" si="2"/>
        <v>0</v>
      </c>
      <c r="AQ21" s="15">
        <f t="shared" si="2"/>
        <v>0</v>
      </c>
    </row>
    <row r="22" ht="21.75" customHeight="1" thickBot="1"/>
    <row r="23" spans="2:43" ht="13.5" thickBot="1">
      <c r="B23" s="56" t="s">
        <v>78</v>
      </c>
      <c r="C23" s="64"/>
      <c r="D23" s="69">
        <f>SUM(C21:D21)</f>
        <v>0</v>
      </c>
      <c r="E23" s="65"/>
      <c r="F23" s="65" t="s">
        <v>79</v>
      </c>
      <c r="G23" s="69">
        <f>SUM(E21:G21)</f>
        <v>0</v>
      </c>
      <c r="H23" s="65"/>
      <c r="I23" s="65" t="s">
        <v>80</v>
      </c>
      <c r="J23" s="69">
        <f>SUM(H21:K21)</f>
        <v>0</v>
      </c>
      <c r="K23" s="66"/>
      <c r="M23" s="56" t="s">
        <v>78</v>
      </c>
      <c r="N23" s="64"/>
      <c r="O23" s="69">
        <f>SUM(N21:O21)</f>
        <v>0</v>
      </c>
      <c r="P23" s="65"/>
      <c r="Q23" s="65" t="s">
        <v>79</v>
      </c>
      <c r="R23" s="65"/>
      <c r="S23" s="65"/>
      <c r="T23" s="65"/>
      <c r="U23" s="65"/>
      <c r="V23" s="65"/>
      <c r="W23" s="65"/>
      <c r="X23" s="65"/>
      <c r="Y23" s="65"/>
      <c r="Z23" s="65"/>
      <c r="AA23" s="69">
        <f>SUM(P21:AL21)</f>
        <v>0</v>
      </c>
      <c r="AB23" s="65"/>
      <c r="AC23" s="65"/>
      <c r="AD23" s="65"/>
      <c r="AE23" s="65"/>
      <c r="AF23" s="65"/>
      <c r="AG23" s="65"/>
      <c r="AH23" s="65"/>
      <c r="AI23" s="65"/>
      <c r="AJ23" s="65" t="s">
        <v>80</v>
      </c>
      <c r="AK23" s="65"/>
      <c r="AL23" s="65"/>
      <c r="AM23" s="65"/>
      <c r="AN23" s="69">
        <f>SUM(AM21:AQ21)</f>
        <v>0</v>
      </c>
      <c r="AO23" s="65"/>
      <c r="AP23" s="65"/>
      <c r="AQ23" s="66"/>
    </row>
    <row r="24" spans="3:15" ht="12.75">
      <c r="C24" s="34" t="s">
        <v>81</v>
      </c>
      <c r="D24" s="91">
        <f>SUM(G23+J23)</f>
        <v>0</v>
      </c>
      <c r="N24" s="34" t="s">
        <v>81</v>
      </c>
      <c r="O24" s="91">
        <f>AA23+AN23</f>
        <v>0</v>
      </c>
    </row>
    <row r="27" ht="13.5" thickBot="1"/>
    <row r="28" spans="2:15" ht="13.5" thickBot="1">
      <c r="B28" s="56" t="s">
        <v>82</v>
      </c>
      <c r="C28" s="87">
        <f>C21</f>
        <v>0</v>
      </c>
      <c r="D28" s="88">
        <f>D21</f>
        <v>0</v>
      </c>
      <c r="M28" s="56" t="s">
        <v>82</v>
      </c>
      <c r="N28" s="36">
        <f>N21</f>
        <v>0</v>
      </c>
      <c r="O28" s="37">
        <f>O21</f>
        <v>0</v>
      </c>
    </row>
    <row r="29" spans="2:15" ht="12.75">
      <c r="B29" s="59" t="s">
        <v>83</v>
      </c>
      <c r="C29" s="67"/>
      <c r="D29" s="38"/>
      <c r="G29" s="30" t="s">
        <v>84</v>
      </c>
      <c r="H29" s="31" t="s">
        <v>85</v>
      </c>
      <c r="I29" s="89">
        <f>C31-N31</f>
        <v>0</v>
      </c>
      <c r="M29" s="59" t="s">
        <v>83</v>
      </c>
      <c r="N29" s="67"/>
      <c r="O29" s="38"/>
    </row>
    <row r="30" spans="2:15" ht="13.5" thickBot="1">
      <c r="B30" s="61">
        <v>36161</v>
      </c>
      <c r="C30" s="99">
        <v>0</v>
      </c>
      <c r="D30" s="26">
        <f>E38</f>
        <v>0</v>
      </c>
      <c r="G30" s="32"/>
      <c r="H30" s="33" t="s">
        <v>86</v>
      </c>
      <c r="I30" s="90">
        <f>D31-O31</f>
        <v>0</v>
      </c>
      <c r="M30" s="61">
        <v>36525</v>
      </c>
      <c r="N30" s="99">
        <v>0</v>
      </c>
      <c r="O30" s="26">
        <f>E43</f>
        <v>0</v>
      </c>
    </row>
    <row r="31" spans="2:15" ht="13.5" thickBot="1">
      <c r="B31" s="60" t="s">
        <v>87</v>
      </c>
      <c r="C31" s="35">
        <f>C28+C30</f>
        <v>0</v>
      </c>
      <c r="D31" s="26">
        <f>D28+D30</f>
        <v>0</v>
      </c>
      <c r="M31" s="60" t="s">
        <v>87</v>
      </c>
      <c r="N31" s="35">
        <f>N28+N30</f>
        <v>0</v>
      </c>
      <c r="O31" s="26">
        <f>O28+O30</f>
        <v>0</v>
      </c>
    </row>
    <row r="32" ht="12.75">
      <c r="N32" s="100"/>
    </row>
    <row r="33" ht="12.75"/>
    <row r="36" ht="13.5" thickBot="1"/>
    <row r="37" spans="2:12" ht="15.75" thickBot="1">
      <c r="B37" s="92" t="s">
        <v>88</v>
      </c>
      <c r="C37" s="42"/>
      <c r="D37" s="42"/>
      <c r="E37" s="42"/>
      <c r="F37" s="42"/>
      <c r="G37" s="42"/>
      <c r="H37" s="42"/>
      <c r="I37" s="42"/>
      <c r="J37" s="42"/>
      <c r="K37" s="41"/>
      <c r="L37" s="6"/>
    </row>
    <row r="38" spans="2:12" ht="12.75">
      <c r="B38" s="23" t="s">
        <v>141</v>
      </c>
      <c r="C38" s="2"/>
      <c r="D38" s="20" t="s">
        <v>79</v>
      </c>
      <c r="E38" s="95">
        <v>0</v>
      </c>
      <c r="F38" s="6"/>
      <c r="G38" s="6"/>
      <c r="H38" s="1" t="s">
        <v>142</v>
      </c>
      <c r="I38" s="2"/>
      <c r="J38" s="20" t="s">
        <v>79</v>
      </c>
      <c r="K38" s="96">
        <v>0</v>
      </c>
      <c r="L38" s="54"/>
    </row>
    <row r="39" spans="2:12" ht="12.75">
      <c r="B39" s="24" t="s">
        <v>89</v>
      </c>
      <c r="C39" s="17"/>
      <c r="D39" s="21"/>
      <c r="E39" s="28"/>
      <c r="F39" s="6"/>
      <c r="G39" s="6"/>
      <c r="H39" s="16" t="s">
        <v>90</v>
      </c>
      <c r="I39" s="17"/>
      <c r="J39" s="21"/>
      <c r="K39" s="68"/>
      <c r="L39" s="54"/>
    </row>
    <row r="40" spans="2:12" ht="12.75">
      <c r="B40" s="25" t="s">
        <v>139</v>
      </c>
      <c r="C40" s="19"/>
      <c r="D40" s="22" t="s">
        <v>80</v>
      </c>
      <c r="E40" s="27">
        <f>D21</f>
        <v>0</v>
      </c>
      <c r="F40" s="6"/>
      <c r="G40" s="6"/>
      <c r="H40" s="18" t="s">
        <v>91</v>
      </c>
      <c r="I40" s="19"/>
      <c r="J40" s="22" t="s">
        <v>80</v>
      </c>
      <c r="K40" s="97">
        <v>0</v>
      </c>
      <c r="L40" s="54"/>
    </row>
    <row r="41" spans="2:12" ht="12.75">
      <c r="B41" s="24" t="s">
        <v>92</v>
      </c>
      <c r="C41" s="17"/>
      <c r="D41" s="21"/>
      <c r="E41" s="28"/>
      <c r="F41" s="6"/>
      <c r="G41" s="6"/>
      <c r="H41" s="16" t="s">
        <v>93</v>
      </c>
      <c r="I41" s="17"/>
      <c r="J41" s="21"/>
      <c r="K41" s="68"/>
      <c r="L41" s="54"/>
    </row>
    <row r="42" spans="2:12" ht="12.75">
      <c r="B42" s="25" t="s">
        <v>139</v>
      </c>
      <c r="C42" s="19"/>
      <c r="D42" s="22" t="s">
        <v>94</v>
      </c>
      <c r="E42" s="27">
        <f>O21</f>
        <v>0</v>
      </c>
      <c r="F42" s="6"/>
      <c r="G42" s="6"/>
      <c r="H42" s="18" t="s">
        <v>95</v>
      </c>
      <c r="I42" s="19"/>
      <c r="J42" s="22" t="s">
        <v>94</v>
      </c>
      <c r="K42" s="97">
        <v>0</v>
      </c>
      <c r="L42" s="54"/>
    </row>
    <row r="43" spans="2:12" ht="13.5" thickBot="1">
      <c r="B43" s="23" t="s">
        <v>140</v>
      </c>
      <c r="C43" s="2"/>
      <c r="D43" s="20" t="s">
        <v>79</v>
      </c>
      <c r="E43" s="94">
        <f>E38+E40-E42</f>
        <v>0</v>
      </c>
      <c r="F43" s="6"/>
      <c r="G43" s="6"/>
      <c r="H43" s="1" t="s">
        <v>140</v>
      </c>
      <c r="I43" s="2"/>
      <c r="J43" s="20" t="s">
        <v>79</v>
      </c>
      <c r="K43" s="98">
        <f>K38+K40-K42</f>
        <v>0</v>
      </c>
      <c r="L43" s="54"/>
    </row>
    <row r="44" spans="2:12" ht="13.5" thickBot="1">
      <c r="B44" s="8"/>
      <c r="C44" s="11"/>
      <c r="D44" s="11"/>
      <c r="E44" s="11"/>
      <c r="F44" s="29" t="s">
        <v>96</v>
      </c>
      <c r="G44" s="93">
        <f>E43-K43</f>
        <v>0</v>
      </c>
      <c r="H44" s="11"/>
      <c r="I44" s="11"/>
      <c r="J44" s="11"/>
      <c r="K44" s="9"/>
      <c r="L44" s="6"/>
    </row>
  </sheetData>
  <sheetProtection/>
  <printOptions/>
  <pageMargins left="0.7874015748031497" right="0.7874015748031497" top="0.984251968503937" bottom="0.984251968503937" header="0.5118110236220472" footer="0.5118110236220472"/>
  <pageSetup fitToWidth="3" fitToHeight="1" horizontalDpi="300" verticalDpi="300" orientation="landscape" paperSize="9" scale="73" r:id="rId3"/>
  <headerFooter alignWithMargins="0">
    <oddFooter>&amp;LJL PERROT&amp;CPage 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3:I41"/>
  <sheetViews>
    <sheetView showGridLines="0" showRowColHeaders="0" zoomScalePageLayoutView="0" workbookViewId="0" topLeftCell="A31">
      <selection activeCell="D1" sqref="D1"/>
    </sheetView>
  </sheetViews>
  <sheetFormatPr defaultColWidth="11.421875" defaultRowHeight="12.75"/>
  <cols>
    <col min="5" max="5" width="13.140625" style="0" customWidth="1"/>
    <col min="8" max="8" width="13.7109375" style="0" customWidth="1"/>
  </cols>
  <sheetData>
    <row r="2" ht="13.5" thickBot="1"/>
    <row r="3" spans="2:9" ht="15.75">
      <c r="B3" s="122"/>
      <c r="C3" s="123"/>
      <c r="D3" s="123"/>
      <c r="E3" s="123"/>
      <c r="F3" s="124" t="s">
        <v>97</v>
      </c>
      <c r="G3" s="124"/>
      <c r="H3" s="125" t="s">
        <v>262</v>
      </c>
      <c r="I3" s="126"/>
    </row>
    <row r="4" spans="2:9" ht="16.5" thickBot="1">
      <c r="B4" s="127"/>
      <c r="C4" s="128"/>
      <c r="D4" s="128"/>
      <c r="E4" s="128"/>
      <c r="F4" s="129" t="s">
        <v>98</v>
      </c>
      <c r="G4" s="129"/>
      <c r="H4" s="130" t="s">
        <v>263</v>
      </c>
      <c r="I4" s="131"/>
    </row>
    <row r="5" spans="2:9" ht="12.75">
      <c r="B5" s="122"/>
      <c r="C5" s="123"/>
      <c r="D5" s="123"/>
      <c r="E5" s="123"/>
      <c r="F5" s="123"/>
      <c r="G5" s="123"/>
      <c r="H5" s="123"/>
      <c r="I5" s="132"/>
    </row>
    <row r="6" spans="2:9" ht="19.5">
      <c r="B6" s="127"/>
      <c r="C6" s="319" t="s">
        <v>254</v>
      </c>
      <c r="D6" s="319"/>
      <c r="E6" s="319"/>
      <c r="F6" s="319"/>
      <c r="G6" s="319"/>
      <c r="H6" s="320"/>
      <c r="I6" s="321"/>
    </row>
    <row r="7" spans="2:9" ht="13.5" thickBot="1">
      <c r="B7" s="134"/>
      <c r="C7" s="135"/>
      <c r="D7" s="135"/>
      <c r="E7" s="135"/>
      <c r="F7" s="135"/>
      <c r="G7" s="135"/>
      <c r="H7" s="135"/>
      <c r="I7" s="136"/>
    </row>
    <row r="8" spans="2:9" ht="12.75">
      <c r="B8" s="127"/>
      <c r="C8" s="128"/>
      <c r="D8" s="128"/>
      <c r="E8" s="128"/>
      <c r="F8" s="128"/>
      <c r="G8" s="128"/>
      <c r="H8" s="128"/>
      <c r="I8" s="137"/>
    </row>
    <row r="9" spans="2:9" ht="12.75">
      <c r="B9" s="127"/>
      <c r="C9" s="128"/>
      <c r="D9" s="128"/>
      <c r="E9" s="128"/>
      <c r="F9" s="128"/>
      <c r="G9" s="128"/>
      <c r="H9" s="128"/>
      <c r="I9" s="137"/>
    </row>
    <row r="10" spans="2:9" ht="12.75">
      <c r="B10" s="127"/>
      <c r="C10" s="128" t="s">
        <v>255</v>
      </c>
      <c r="D10" s="128"/>
      <c r="E10" s="128"/>
      <c r="F10" s="133" t="s">
        <v>79</v>
      </c>
      <c r="G10" s="128"/>
      <c r="H10" s="138">
        <f>'2004'!E38</f>
        <v>0</v>
      </c>
      <c r="I10" s="137"/>
    </row>
    <row r="11" spans="2:9" ht="12.75">
      <c r="B11" s="127"/>
      <c r="C11" s="128" t="s">
        <v>99</v>
      </c>
      <c r="D11" s="128"/>
      <c r="E11" s="128"/>
      <c r="F11" s="133"/>
      <c r="G11" s="128"/>
      <c r="H11" s="138"/>
      <c r="I11" s="137"/>
    </row>
    <row r="12" spans="2:9" ht="12.75">
      <c r="B12" s="127"/>
      <c r="C12" s="128"/>
      <c r="D12" s="128" t="s">
        <v>256</v>
      </c>
      <c r="E12" s="128"/>
      <c r="F12" s="133" t="s">
        <v>80</v>
      </c>
      <c r="G12" s="128"/>
      <c r="H12" s="138">
        <f>'2004'!E40</f>
        <v>0</v>
      </c>
      <c r="I12" s="137"/>
    </row>
    <row r="13" spans="2:9" ht="12.75">
      <c r="B13" s="127"/>
      <c r="C13" s="128" t="s">
        <v>100</v>
      </c>
      <c r="D13" s="128"/>
      <c r="E13" s="128"/>
      <c r="F13" s="133"/>
      <c r="G13" s="128"/>
      <c r="H13" s="138"/>
      <c r="I13" s="137"/>
    </row>
    <row r="14" spans="2:9" ht="12.75">
      <c r="B14" s="127"/>
      <c r="C14" s="128"/>
      <c r="D14" s="128" t="s">
        <v>256</v>
      </c>
      <c r="E14" s="128"/>
      <c r="F14" s="133" t="s">
        <v>94</v>
      </c>
      <c r="G14" s="128"/>
      <c r="H14" s="138">
        <f>'2004'!E42</f>
        <v>0</v>
      </c>
      <c r="I14" s="137"/>
    </row>
    <row r="15" spans="2:9" ht="12.75">
      <c r="B15" s="127"/>
      <c r="C15" s="128" t="s">
        <v>257</v>
      </c>
      <c r="D15" s="128"/>
      <c r="E15" s="128"/>
      <c r="F15" s="133" t="s">
        <v>79</v>
      </c>
      <c r="G15" s="128"/>
      <c r="H15" s="139">
        <f>'2004'!E43</f>
        <v>0</v>
      </c>
      <c r="I15" s="137"/>
    </row>
    <row r="16" spans="2:9" ht="13.5" thickBot="1">
      <c r="B16" s="140"/>
      <c r="C16" s="141"/>
      <c r="D16" s="141"/>
      <c r="E16" s="141"/>
      <c r="F16" s="142"/>
      <c r="G16" s="141"/>
      <c r="H16" s="143"/>
      <c r="I16" s="144"/>
    </row>
    <row r="17" spans="2:9" ht="13.5" thickTop="1">
      <c r="B17" s="127"/>
      <c r="C17" s="128"/>
      <c r="D17" s="128"/>
      <c r="E17" s="128"/>
      <c r="F17" s="133"/>
      <c r="G17" s="128"/>
      <c r="H17" s="145"/>
      <c r="I17" s="137"/>
    </row>
    <row r="18" spans="2:9" ht="12.75">
      <c r="B18" s="127"/>
      <c r="C18" s="128" t="s">
        <v>258</v>
      </c>
      <c r="D18" s="128"/>
      <c r="E18" s="128"/>
      <c r="F18" s="133" t="s">
        <v>79</v>
      </c>
      <c r="G18" s="128"/>
      <c r="H18" s="138">
        <f>'2004'!K38</f>
        <v>0</v>
      </c>
      <c r="I18" s="137"/>
    </row>
    <row r="19" spans="2:9" ht="12.75">
      <c r="B19" s="127"/>
      <c r="C19" s="128" t="s">
        <v>259</v>
      </c>
      <c r="D19" s="128"/>
      <c r="E19" s="128"/>
      <c r="F19" s="133"/>
      <c r="G19" s="128"/>
      <c r="H19" s="145"/>
      <c r="I19" s="137"/>
    </row>
    <row r="20" spans="2:9" ht="12.75">
      <c r="B20" s="127"/>
      <c r="C20" s="128"/>
      <c r="D20" s="128" t="s">
        <v>91</v>
      </c>
      <c r="E20" s="128"/>
      <c r="F20" s="133" t="s">
        <v>80</v>
      </c>
      <c r="G20" s="128"/>
      <c r="H20" s="138">
        <f>'2004'!K40</f>
        <v>0</v>
      </c>
      <c r="I20" s="137"/>
    </row>
    <row r="21" spans="2:9" ht="12.75">
      <c r="B21" s="127"/>
      <c r="C21" s="128"/>
      <c r="D21" s="128"/>
      <c r="E21" s="128"/>
      <c r="F21" s="133"/>
      <c r="G21" s="128"/>
      <c r="H21" s="145"/>
      <c r="I21" s="137"/>
    </row>
    <row r="22" spans="2:9" ht="12.75">
      <c r="B22" s="127"/>
      <c r="C22" s="146" t="s">
        <v>101</v>
      </c>
      <c r="D22" s="128" t="s">
        <v>102</v>
      </c>
      <c r="E22" s="128"/>
      <c r="F22" s="133"/>
      <c r="G22" s="128"/>
      <c r="H22" s="145"/>
      <c r="I22" s="137"/>
    </row>
    <row r="23" spans="2:9" ht="12.75">
      <c r="B23" s="127"/>
      <c r="C23" s="128"/>
      <c r="D23" s="128" t="s">
        <v>167</v>
      </c>
      <c r="E23" s="128"/>
      <c r="F23" s="133"/>
      <c r="G23" s="128"/>
      <c r="H23" s="145"/>
      <c r="I23" s="137"/>
    </row>
    <row r="24" spans="2:9" ht="12.75">
      <c r="B24" s="127"/>
      <c r="C24" s="128"/>
      <c r="D24" s="128"/>
      <c r="E24" s="128"/>
      <c r="F24" s="133"/>
      <c r="G24" s="128"/>
      <c r="H24" s="145"/>
      <c r="I24" s="137"/>
    </row>
    <row r="25" spans="2:9" ht="12.75">
      <c r="B25" s="127"/>
      <c r="C25" s="128"/>
      <c r="D25" s="128"/>
      <c r="E25" s="128"/>
      <c r="F25" s="133"/>
      <c r="G25" s="128"/>
      <c r="H25" s="145"/>
      <c r="I25" s="137"/>
    </row>
    <row r="26" spans="2:9" ht="12.75">
      <c r="B26" s="127"/>
      <c r="C26" s="128"/>
      <c r="D26" s="128"/>
      <c r="E26" s="128"/>
      <c r="F26" s="133"/>
      <c r="G26" s="128"/>
      <c r="H26" s="145"/>
      <c r="I26" s="137"/>
    </row>
    <row r="27" spans="2:9" ht="12.75">
      <c r="B27" s="127"/>
      <c r="C27" s="128"/>
      <c r="D27" s="128"/>
      <c r="E27" s="128"/>
      <c r="F27" s="133"/>
      <c r="G27" s="128"/>
      <c r="H27" s="145"/>
      <c r="I27" s="137"/>
    </row>
    <row r="28" spans="2:9" ht="12.75">
      <c r="B28" s="127"/>
      <c r="C28" s="128" t="s">
        <v>260</v>
      </c>
      <c r="D28" s="128"/>
      <c r="E28" s="128"/>
      <c r="F28" s="133"/>
      <c r="G28" s="128"/>
      <c r="H28" s="138"/>
      <c r="I28" s="137"/>
    </row>
    <row r="29" spans="2:9" ht="12.75">
      <c r="B29" s="127"/>
      <c r="C29" s="128"/>
      <c r="D29" s="128" t="s">
        <v>91</v>
      </c>
      <c r="E29" s="128"/>
      <c r="F29" s="133" t="s">
        <v>94</v>
      </c>
      <c r="G29" s="128"/>
      <c r="H29" s="138">
        <f>'2004'!K42</f>
        <v>0</v>
      </c>
      <c r="I29" s="137"/>
    </row>
    <row r="30" spans="2:9" ht="12.75">
      <c r="B30" s="127"/>
      <c r="C30" s="128"/>
      <c r="D30" s="128"/>
      <c r="E30" s="128"/>
      <c r="F30" s="133"/>
      <c r="G30" s="128"/>
      <c r="H30" s="145"/>
      <c r="I30" s="137"/>
    </row>
    <row r="31" spans="2:9" ht="12.75">
      <c r="B31" s="127"/>
      <c r="C31" s="146" t="s">
        <v>101</v>
      </c>
      <c r="D31" s="128" t="s">
        <v>168</v>
      </c>
      <c r="E31" s="128"/>
      <c r="F31" s="133"/>
      <c r="G31" s="128"/>
      <c r="H31" s="145"/>
      <c r="I31" s="137"/>
    </row>
    <row r="32" spans="2:9" ht="12.75">
      <c r="B32" s="127"/>
      <c r="C32" s="128"/>
      <c r="D32" s="128"/>
      <c r="E32" s="128"/>
      <c r="F32" s="133"/>
      <c r="G32" s="128"/>
      <c r="H32" s="145"/>
      <c r="I32" s="137"/>
    </row>
    <row r="33" spans="2:9" ht="12.75">
      <c r="B33" s="127"/>
      <c r="C33" s="128"/>
      <c r="D33" s="128"/>
      <c r="E33" s="128"/>
      <c r="F33" s="133"/>
      <c r="G33" s="128"/>
      <c r="H33" s="145"/>
      <c r="I33" s="137"/>
    </row>
    <row r="34" spans="2:9" ht="12.75">
      <c r="B34" s="127"/>
      <c r="C34" s="128"/>
      <c r="D34" s="128"/>
      <c r="E34" s="128"/>
      <c r="F34" s="133"/>
      <c r="G34" s="128"/>
      <c r="H34" s="145"/>
      <c r="I34" s="137"/>
    </row>
    <row r="35" spans="2:9" ht="12.75">
      <c r="B35" s="127"/>
      <c r="C35" s="128"/>
      <c r="D35" s="128"/>
      <c r="E35" s="128"/>
      <c r="F35" s="133"/>
      <c r="G35" s="128"/>
      <c r="H35" s="145"/>
      <c r="I35" s="137"/>
    </row>
    <row r="36" spans="2:9" ht="12.75">
      <c r="B36" s="127"/>
      <c r="C36" s="128"/>
      <c r="D36" s="128"/>
      <c r="E36" s="128"/>
      <c r="F36" s="133"/>
      <c r="G36" s="128"/>
      <c r="H36" s="145"/>
      <c r="I36" s="137"/>
    </row>
    <row r="37" spans="2:9" ht="12.75">
      <c r="B37" s="127"/>
      <c r="C37" s="128"/>
      <c r="D37" s="128"/>
      <c r="E37" s="128"/>
      <c r="F37" s="133"/>
      <c r="G37" s="128"/>
      <c r="H37" s="145"/>
      <c r="I37" s="137"/>
    </row>
    <row r="38" spans="2:9" ht="12.75">
      <c r="B38" s="127"/>
      <c r="C38" s="128"/>
      <c r="D38" s="128"/>
      <c r="E38" s="128"/>
      <c r="F38" s="133"/>
      <c r="G38" s="128"/>
      <c r="H38" s="145"/>
      <c r="I38" s="137"/>
    </row>
    <row r="39" spans="2:9" ht="12.75">
      <c r="B39" s="127"/>
      <c r="C39" s="128" t="s">
        <v>261</v>
      </c>
      <c r="D39" s="128"/>
      <c r="E39" s="128"/>
      <c r="F39" s="133" t="s">
        <v>79</v>
      </c>
      <c r="G39" s="128"/>
      <c r="H39" s="139">
        <f>'2004'!K43</f>
        <v>0</v>
      </c>
      <c r="I39" s="137"/>
    </row>
    <row r="40" spans="2:9" ht="12.75">
      <c r="B40" s="127"/>
      <c r="C40" s="128"/>
      <c r="D40" s="128"/>
      <c r="E40" s="128"/>
      <c r="F40" s="128"/>
      <c r="G40" s="128"/>
      <c r="H40" s="145"/>
      <c r="I40" s="137"/>
    </row>
    <row r="41" spans="2:9" ht="13.5" thickBot="1">
      <c r="B41" s="134"/>
      <c r="C41" s="135"/>
      <c r="D41" s="135"/>
      <c r="E41" s="135"/>
      <c r="F41" s="135"/>
      <c r="G41" s="135"/>
      <c r="H41" s="135"/>
      <c r="I41" s="136"/>
    </row>
    <row r="42" ht="12.75"/>
  </sheetData>
  <sheetProtection/>
  <mergeCells count="1">
    <mergeCell ref="C6:I6"/>
  </mergeCells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2:V40"/>
  <sheetViews>
    <sheetView showGridLines="0" showRowColHeaders="0" zoomScalePageLayoutView="0" workbookViewId="0" topLeftCell="A11">
      <selection activeCell="E3" sqref="E3"/>
    </sheetView>
  </sheetViews>
  <sheetFormatPr defaultColWidth="11.421875" defaultRowHeight="12.75"/>
  <cols>
    <col min="1" max="1" width="6.140625" style="0" customWidth="1"/>
    <col min="2" max="2" width="7.7109375" style="0" customWidth="1"/>
    <col min="3" max="3" width="30.421875" style="0" customWidth="1"/>
    <col min="4" max="4" width="14.28125" style="0" customWidth="1"/>
    <col min="5" max="5" width="13.28125" style="0" customWidth="1"/>
    <col min="6" max="6" width="12.57421875" style="0" customWidth="1"/>
    <col min="7" max="7" width="12.140625" style="0" customWidth="1"/>
    <col min="8" max="8" width="14.00390625" style="0" customWidth="1"/>
    <col min="9" max="9" width="12.8515625" style="0" customWidth="1"/>
    <col min="10" max="10" width="12.28125" style="0" customWidth="1"/>
    <col min="11" max="11" width="2.7109375" style="0" customWidth="1"/>
    <col min="12" max="12" width="12.00390625" style="0" bestFit="1" customWidth="1"/>
  </cols>
  <sheetData>
    <row r="2" ht="12.75">
      <c r="E2" s="164" t="s">
        <v>265</v>
      </c>
    </row>
    <row r="4" ht="13.5" thickBot="1"/>
    <row r="5" spans="2:12" ht="13.5" thickBot="1">
      <c r="B5" s="187" t="s">
        <v>116</v>
      </c>
      <c r="C5" s="188" t="s">
        <v>117</v>
      </c>
      <c r="D5" s="188" t="s">
        <v>118</v>
      </c>
      <c r="E5" s="188" t="s">
        <v>119</v>
      </c>
      <c r="F5" s="188" t="s">
        <v>120</v>
      </c>
      <c r="G5" s="188" t="s">
        <v>121</v>
      </c>
      <c r="H5" s="188" t="s">
        <v>122</v>
      </c>
      <c r="I5" s="189" t="s">
        <v>123</v>
      </c>
      <c r="J5" s="190"/>
      <c r="K5" s="6"/>
      <c r="L5" s="19"/>
    </row>
    <row r="6" spans="2:22" ht="13.5" thickBot="1">
      <c r="B6" s="191"/>
      <c r="C6" s="192"/>
      <c r="D6" s="192" t="s">
        <v>124</v>
      </c>
      <c r="E6" s="192"/>
      <c r="F6" s="192"/>
      <c r="G6" s="192" t="s">
        <v>125</v>
      </c>
      <c r="H6" s="192" t="s">
        <v>126</v>
      </c>
      <c r="I6" s="193" t="s">
        <v>127</v>
      </c>
      <c r="J6" s="194" t="s">
        <v>128</v>
      </c>
      <c r="K6" s="6"/>
      <c r="L6" s="177" t="s">
        <v>138</v>
      </c>
      <c r="M6" s="167">
        <v>1996</v>
      </c>
      <c r="N6" s="168">
        <v>1997</v>
      </c>
      <c r="O6" s="168">
        <v>1998</v>
      </c>
      <c r="P6" s="168">
        <v>1999</v>
      </c>
      <c r="Q6" s="168">
        <v>2000</v>
      </c>
      <c r="R6" s="168">
        <v>2001</v>
      </c>
      <c r="S6" s="168">
        <v>2002</v>
      </c>
      <c r="T6" s="168">
        <v>2003</v>
      </c>
      <c r="U6" s="168">
        <v>2004</v>
      </c>
      <c r="V6" s="4">
        <v>2005</v>
      </c>
    </row>
    <row r="7" spans="2:22" ht="5.25" customHeight="1" thickBot="1">
      <c r="B7" s="195"/>
      <c r="C7" s="196"/>
      <c r="D7" s="196"/>
      <c r="E7" s="196"/>
      <c r="F7" s="196"/>
      <c r="G7" s="196"/>
      <c r="H7" s="196"/>
      <c r="I7" s="196"/>
      <c r="J7" s="197"/>
      <c r="K7" s="6"/>
      <c r="L7" s="198"/>
      <c r="M7" s="165"/>
      <c r="N7" s="166"/>
      <c r="O7" s="166"/>
      <c r="P7" s="166"/>
      <c r="Q7" s="166"/>
      <c r="R7" s="166"/>
      <c r="S7" s="166"/>
      <c r="T7" s="166"/>
      <c r="U7" s="166"/>
      <c r="V7" s="162"/>
    </row>
    <row r="8" spans="2:22" ht="12.75">
      <c r="B8" s="178">
        <v>1</v>
      </c>
      <c r="C8" s="179" t="s">
        <v>171</v>
      </c>
      <c r="D8" s="180">
        <v>35177</v>
      </c>
      <c r="E8" s="181">
        <v>7020</v>
      </c>
      <c r="F8" s="181">
        <v>0</v>
      </c>
      <c r="G8" s="182">
        <f>E8-F8</f>
        <v>7020</v>
      </c>
      <c r="H8" s="181" t="s">
        <v>129</v>
      </c>
      <c r="I8" s="181">
        <f>SUM(M8:V8)</f>
        <v>2591.55</v>
      </c>
      <c r="J8" s="183"/>
      <c r="K8" s="153"/>
      <c r="L8" s="199">
        <f>G8-I8</f>
        <v>4428.45</v>
      </c>
      <c r="M8" s="171">
        <v>485.55</v>
      </c>
      <c r="N8" s="169">
        <v>702</v>
      </c>
      <c r="O8" s="169">
        <v>702</v>
      </c>
      <c r="P8" s="169">
        <v>702</v>
      </c>
      <c r="Q8" s="169"/>
      <c r="R8" s="169"/>
      <c r="S8" s="169"/>
      <c r="T8" s="169"/>
      <c r="U8" s="169"/>
      <c r="V8" s="170"/>
    </row>
    <row r="9" spans="2:22" ht="12.75">
      <c r="B9" s="178">
        <v>2</v>
      </c>
      <c r="C9" s="179" t="s">
        <v>172</v>
      </c>
      <c r="D9" s="180">
        <v>35177</v>
      </c>
      <c r="E9" s="181">
        <v>4380</v>
      </c>
      <c r="F9" s="181">
        <v>0</v>
      </c>
      <c r="G9" s="182">
        <f aca="true" t="shared" si="0" ref="G9:G17">E9-F9</f>
        <v>4380</v>
      </c>
      <c r="H9" s="181" t="s">
        <v>130</v>
      </c>
      <c r="I9" s="181">
        <f>SUM(M9:V9)</f>
        <v>2309.95</v>
      </c>
      <c r="J9" s="183"/>
      <c r="K9" s="153"/>
      <c r="L9" s="199">
        <f aca="true" t="shared" si="1" ref="L9:L16">G9-I9</f>
        <v>2070.05</v>
      </c>
      <c r="M9" s="171">
        <v>432.79</v>
      </c>
      <c r="N9" s="169">
        <v>625.72</v>
      </c>
      <c r="O9" s="169">
        <v>625.72</v>
      </c>
      <c r="P9" s="169">
        <v>625.72</v>
      </c>
      <c r="Q9" s="169"/>
      <c r="R9" s="169"/>
      <c r="S9" s="169"/>
      <c r="T9" s="169"/>
      <c r="U9" s="169"/>
      <c r="V9" s="170"/>
    </row>
    <row r="10" spans="2:22" ht="12.75">
      <c r="B10" s="178">
        <v>3</v>
      </c>
      <c r="C10" s="179" t="s">
        <v>169</v>
      </c>
      <c r="D10" s="180">
        <v>35180</v>
      </c>
      <c r="E10" s="181">
        <v>14796</v>
      </c>
      <c r="F10" s="181">
        <v>0</v>
      </c>
      <c r="G10" s="182">
        <f t="shared" si="0"/>
        <v>14796</v>
      </c>
      <c r="H10" s="181" t="s">
        <v>131</v>
      </c>
      <c r="I10" s="181">
        <f aca="true" t="shared" si="2" ref="I10:I17">SUM(M10:V10)</f>
        <v>14796</v>
      </c>
      <c r="J10" s="183">
        <v>0</v>
      </c>
      <c r="K10" s="176"/>
      <c r="L10" s="199">
        <f t="shared" si="1"/>
        <v>0</v>
      </c>
      <c r="M10" s="171">
        <v>5055.3</v>
      </c>
      <c r="N10" s="169">
        <v>7398</v>
      </c>
      <c r="O10" s="169">
        <v>2342.7</v>
      </c>
      <c r="P10" s="173"/>
      <c r="Q10" s="173"/>
      <c r="R10" s="173"/>
      <c r="S10" s="173"/>
      <c r="T10" s="173"/>
      <c r="U10" s="173"/>
      <c r="V10" s="172"/>
    </row>
    <row r="11" spans="2:22" ht="12.75">
      <c r="B11" s="178">
        <v>4</v>
      </c>
      <c r="C11" s="179"/>
      <c r="D11" s="180"/>
      <c r="E11" s="181"/>
      <c r="F11" s="181"/>
      <c r="G11" s="182">
        <f t="shared" si="0"/>
        <v>0</v>
      </c>
      <c r="H11" s="181"/>
      <c r="I11" s="181">
        <f t="shared" si="2"/>
        <v>0</v>
      </c>
      <c r="J11" s="183"/>
      <c r="K11" s="153"/>
      <c r="L11" s="199">
        <f t="shared" si="1"/>
        <v>0</v>
      </c>
      <c r="M11" s="171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2:22" ht="12.75">
      <c r="B12" s="178">
        <v>5</v>
      </c>
      <c r="C12" s="179"/>
      <c r="D12" s="180"/>
      <c r="E12" s="181"/>
      <c r="F12" s="181"/>
      <c r="G12" s="182">
        <f t="shared" si="0"/>
        <v>0</v>
      </c>
      <c r="H12" s="181"/>
      <c r="I12" s="181">
        <f t="shared" si="2"/>
        <v>0</v>
      </c>
      <c r="J12" s="183"/>
      <c r="K12" s="176"/>
      <c r="L12" s="199">
        <f t="shared" si="1"/>
        <v>0</v>
      </c>
      <c r="M12" s="171"/>
      <c r="N12" s="169"/>
      <c r="O12" s="246"/>
      <c r="P12" s="246"/>
      <c r="Q12" s="246"/>
      <c r="R12" s="246"/>
      <c r="S12" s="246"/>
      <c r="T12" s="246"/>
      <c r="U12" s="246"/>
      <c r="V12" s="247"/>
    </row>
    <row r="13" spans="2:22" ht="12.75">
      <c r="B13" s="178">
        <v>6</v>
      </c>
      <c r="C13" s="179"/>
      <c r="D13" s="180"/>
      <c r="E13" s="181"/>
      <c r="F13" s="181"/>
      <c r="G13" s="182">
        <f t="shared" si="0"/>
        <v>0</v>
      </c>
      <c r="H13" s="181"/>
      <c r="I13" s="181">
        <f t="shared" si="2"/>
        <v>0</v>
      </c>
      <c r="J13" s="183"/>
      <c r="K13" s="153"/>
      <c r="L13" s="199">
        <f t="shared" si="1"/>
        <v>0</v>
      </c>
      <c r="M13" s="171"/>
      <c r="N13" s="169"/>
      <c r="O13" s="169"/>
      <c r="P13" s="169"/>
      <c r="Q13" s="169"/>
      <c r="R13" s="169"/>
      <c r="S13" s="169"/>
      <c r="T13" s="169"/>
      <c r="U13" s="169"/>
      <c r="V13" s="170"/>
    </row>
    <row r="14" spans="2:22" ht="12.75">
      <c r="B14" s="178">
        <v>7</v>
      </c>
      <c r="C14" s="179"/>
      <c r="D14" s="180"/>
      <c r="E14" s="181"/>
      <c r="F14" s="181"/>
      <c r="G14" s="182">
        <f t="shared" si="0"/>
        <v>0</v>
      </c>
      <c r="H14" s="181"/>
      <c r="I14" s="181">
        <f t="shared" si="2"/>
        <v>0</v>
      </c>
      <c r="J14" s="183"/>
      <c r="K14" s="153"/>
      <c r="L14" s="199">
        <f t="shared" si="1"/>
        <v>0</v>
      </c>
      <c r="M14" s="171"/>
      <c r="N14" s="169"/>
      <c r="O14" s="169"/>
      <c r="P14" s="169"/>
      <c r="Q14" s="169"/>
      <c r="R14" s="169"/>
      <c r="S14" s="169"/>
      <c r="T14" s="169"/>
      <c r="U14" s="169"/>
      <c r="V14" s="170"/>
    </row>
    <row r="15" spans="2:22" ht="12.75">
      <c r="B15" s="178">
        <v>8</v>
      </c>
      <c r="C15" s="179"/>
      <c r="D15" s="180"/>
      <c r="E15" s="181"/>
      <c r="F15" s="181"/>
      <c r="G15" s="182">
        <f t="shared" si="0"/>
        <v>0</v>
      </c>
      <c r="H15" s="181"/>
      <c r="I15" s="181">
        <f t="shared" si="2"/>
        <v>0</v>
      </c>
      <c r="J15" s="183"/>
      <c r="K15" s="153"/>
      <c r="L15" s="199">
        <f t="shared" si="1"/>
        <v>0</v>
      </c>
      <c r="M15" s="248"/>
      <c r="N15" s="246"/>
      <c r="O15" s="246"/>
      <c r="P15" s="246"/>
      <c r="Q15" s="169"/>
      <c r="R15" s="169"/>
      <c r="S15" s="169"/>
      <c r="T15" s="169"/>
      <c r="U15" s="169"/>
      <c r="V15" s="170"/>
    </row>
    <row r="16" spans="2:22" ht="12.75">
      <c r="B16" s="178">
        <v>9</v>
      </c>
      <c r="C16" s="179"/>
      <c r="D16" s="180"/>
      <c r="E16" s="181"/>
      <c r="F16" s="181"/>
      <c r="G16" s="182">
        <f t="shared" si="0"/>
        <v>0</v>
      </c>
      <c r="H16" s="181"/>
      <c r="I16" s="181">
        <f t="shared" si="2"/>
        <v>0</v>
      </c>
      <c r="J16" s="183"/>
      <c r="K16" s="153"/>
      <c r="L16" s="199">
        <f t="shared" si="1"/>
        <v>0</v>
      </c>
      <c r="M16" s="248"/>
      <c r="N16" s="246"/>
      <c r="O16" s="246"/>
      <c r="P16" s="246"/>
      <c r="Q16" s="169"/>
      <c r="R16" s="169"/>
      <c r="S16" s="169"/>
      <c r="T16" s="169"/>
      <c r="U16" s="169"/>
      <c r="V16" s="170"/>
    </row>
    <row r="17" spans="2:22" ht="13.5" thickBot="1">
      <c r="B17" s="178"/>
      <c r="C17" s="179"/>
      <c r="D17" s="180"/>
      <c r="E17" s="181"/>
      <c r="F17" s="181"/>
      <c r="G17" s="182">
        <f t="shared" si="0"/>
        <v>0</v>
      </c>
      <c r="H17" s="181"/>
      <c r="I17" s="181">
        <f t="shared" si="2"/>
        <v>0</v>
      </c>
      <c r="J17" s="183"/>
      <c r="K17" s="153"/>
      <c r="L17" s="199">
        <f>G17-I17</f>
        <v>0</v>
      </c>
      <c r="M17" s="249"/>
      <c r="N17" s="250"/>
      <c r="O17" s="250"/>
      <c r="P17" s="250"/>
      <c r="Q17" s="174"/>
      <c r="R17" s="174"/>
      <c r="S17" s="174"/>
      <c r="T17" s="174"/>
      <c r="U17" s="174"/>
      <c r="V17" s="175"/>
    </row>
    <row r="18" spans="2:12" ht="7.5" customHeight="1" thickBot="1">
      <c r="B18" s="184"/>
      <c r="C18" s="185"/>
      <c r="D18" s="185"/>
      <c r="E18" s="185"/>
      <c r="F18" s="185"/>
      <c r="G18" s="185"/>
      <c r="H18" s="185"/>
      <c r="I18" s="185"/>
      <c r="J18" s="186"/>
      <c r="K18" s="6"/>
      <c r="L18" s="200"/>
    </row>
    <row r="19" spans="2:22" ht="14.25" thickBot="1" thickTop="1">
      <c r="B19" s="8"/>
      <c r="C19" s="11" t="s">
        <v>132</v>
      </c>
      <c r="D19" s="11"/>
      <c r="E19" s="11"/>
      <c r="F19" s="11"/>
      <c r="G19" s="201">
        <f>SUM(G8:G17)</f>
        <v>26196</v>
      </c>
      <c r="H19" s="11"/>
      <c r="I19" s="202">
        <f>SUM(I8:I17)</f>
        <v>19697.5</v>
      </c>
      <c r="J19" s="203">
        <f>SUM(J8:J17)</f>
        <v>0</v>
      </c>
      <c r="K19" s="176"/>
      <c r="L19" s="316">
        <f>SUM(L8:L17)</f>
        <v>6498.5</v>
      </c>
      <c r="M19" s="210">
        <f>SUM(M8:M17)</f>
        <v>5973.64</v>
      </c>
      <c r="N19" s="211">
        <f>SUM(N8:N17)</f>
        <v>8725.72</v>
      </c>
      <c r="O19" s="211">
        <f aca="true" t="shared" si="3" ref="O19:V19">SUM(O8:O17)</f>
        <v>3670.42</v>
      </c>
      <c r="P19" s="211">
        <f t="shared" si="3"/>
        <v>1327.72</v>
      </c>
      <c r="Q19" s="211">
        <f t="shared" si="3"/>
        <v>0</v>
      </c>
      <c r="R19" s="211">
        <f t="shared" si="3"/>
        <v>0</v>
      </c>
      <c r="S19" s="211">
        <f t="shared" si="3"/>
        <v>0</v>
      </c>
      <c r="T19" s="211">
        <f t="shared" si="3"/>
        <v>0</v>
      </c>
      <c r="U19" s="211">
        <f t="shared" si="3"/>
        <v>0</v>
      </c>
      <c r="V19" s="212">
        <f t="shared" si="3"/>
        <v>0</v>
      </c>
    </row>
    <row r="20" ht="12.75"/>
    <row r="21" ht="13.5" thickBot="1"/>
    <row r="22" spans="2:7" ht="12.75">
      <c r="B22" s="187" t="s">
        <v>116</v>
      </c>
      <c r="C22" s="188" t="s">
        <v>117</v>
      </c>
      <c r="D22" s="188" t="s">
        <v>133</v>
      </c>
      <c r="E22" s="188" t="s">
        <v>134</v>
      </c>
      <c r="F22" s="204" t="s">
        <v>135</v>
      </c>
      <c r="G22" s="190"/>
    </row>
    <row r="23" spans="2:7" ht="12.75">
      <c r="B23" s="191"/>
      <c r="C23" s="192"/>
      <c r="D23" s="192"/>
      <c r="E23" s="192"/>
      <c r="F23" s="193" t="s">
        <v>136</v>
      </c>
      <c r="G23" s="194" t="s">
        <v>137</v>
      </c>
    </row>
    <row r="24" spans="2:7" ht="7.5" customHeight="1" thickBot="1">
      <c r="B24" s="195"/>
      <c r="C24" s="196"/>
      <c r="D24" s="196"/>
      <c r="E24" s="196"/>
      <c r="F24" s="196"/>
      <c r="G24" s="197"/>
    </row>
    <row r="25" spans="2:7" ht="12.75">
      <c r="B25" s="178">
        <v>1</v>
      </c>
      <c r="C25" s="179" t="s">
        <v>173</v>
      </c>
      <c r="D25" s="180"/>
      <c r="E25" s="181"/>
      <c r="F25" s="181"/>
      <c r="G25" s="183"/>
    </row>
    <row r="26" spans="2:7" ht="12.75">
      <c r="B26" s="178">
        <v>2</v>
      </c>
      <c r="C26" s="179" t="s">
        <v>172</v>
      </c>
      <c r="D26" s="180"/>
      <c r="E26" s="181"/>
      <c r="F26" s="181"/>
      <c r="G26" s="183"/>
    </row>
    <row r="27" spans="2:7" ht="12.75">
      <c r="B27" s="178">
        <v>3</v>
      </c>
      <c r="C27" s="179" t="s">
        <v>170</v>
      </c>
      <c r="D27" s="180"/>
      <c r="E27" s="181"/>
      <c r="F27" s="181"/>
      <c r="G27" s="183"/>
    </row>
    <row r="28" spans="2:7" ht="12.75">
      <c r="B28" s="178">
        <v>4</v>
      </c>
      <c r="C28" s="179"/>
      <c r="D28" s="180"/>
      <c r="E28" s="181"/>
      <c r="F28" s="181"/>
      <c r="G28" s="183"/>
    </row>
    <row r="29" spans="2:7" ht="12.75">
      <c r="B29" s="178">
        <v>5</v>
      </c>
      <c r="C29" s="179"/>
      <c r="D29" s="180"/>
      <c r="E29" s="181"/>
      <c r="F29" s="181"/>
      <c r="G29" s="183"/>
    </row>
    <row r="30" spans="2:7" ht="12.75">
      <c r="B30" s="178">
        <v>6</v>
      </c>
      <c r="C30" s="179"/>
      <c r="D30" s="180"/>
      <c r="E30" s="181"/>
      <c r="F30" s="181"/>
      <c r="G30" s="183"/>
    </row>
    <row r="31" spans="2:7" ht="12.75">
      <c r="B31" s="178">
        <v>7</v>
      </c>
      <c r="C31" s="179"/>
      <c r="D31" s="180"/>
      <c r="E31" s="181"/>
      <c r="F31" s="181"/>
      <c r="G31" s="183"/>
    </row>
    <row r="32" spans="2:7" ht="12.75">
      <c r="B32" s="178">
        <v>8</v>
      </c>
      <c r="C32" s="179"/>
      <c r="D32" s="180"/>
      <c r="E32" s="181"/>
      <c r="F32" s="181"/>
      <c r="G32" s="183"/>
    </row>
    <row r="33" spans="2:7" ht="12.75">
      <c r="B33" s="178">
        <v>9</v>
      </c>
      <c r="C33" s="179"/>
      <c r="D33" s="180"/>
      <c r="E33" s="181"/>
      <c r="F33" s="181"/>
      <c r="G33" s="183"/>
    </row>
    <row r="34" spans="2:7" ht="12.75">
      <c r="B34" s="178"/>
      <c r="C34" s="179"/>
      <c r="D34" s="180"/>
      <c r="E34" s="181"/>
      <c r="F34" s="181"/>
      <c r="G34" s="183"/>
    </row>
    <row r="35" spans="2:7" ht="7.5" customHeight="1" thickBot="1">
      <c r="B35" s="184"/>
      <c r="C35" s="185"/>
      <c r="D35" s="207"/>
      <c r="E35" s="208"/>
      <c r="F35" s="208"/>
      <c r="G35" s="209"/>
    </row>
    <row r="36" spans="2:7" ht="13.5" thickBot="1">
      <c r="B36" s="8"/>
      <c r="C36" s="11" t="s">
        <v>132</v>
      </c>
      <c r="D36" s="11"/>
      <c r="E36" s="11"/>
      <c r="F36" s="205">
        <f>SUM(F25:F34)</f>
        <v>0</v>
      </c>
      <c r="G36" s="206">
        <f>SUM(G25:G34)</f>
        <v>0</v>
      </c>
    </row>
    <row r="38" spans="5:6" ht="12.75">
      <c r="E38" s="318" t="s">
        <v>252</v>
      </c>
      <c r="F38" s="317" t="s">
        <v>249</v>
      </c>
    </row>
    <row r="39" ht="12.75">
      <c r="F39" s="317" t="s">
        <v>250</v>
      </c>
    </row>
    <row r="40" ht="12.75">
      <c r="F40" s="317" t="s">
        <v>251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B2:F32"/>
  <sheetViews>
    <sheetView showGridLines="0" showRowColHeaders="0" zoomScalePageLayoutView="0" workbookViewId="0" topLeftCell="A1">
      <selection activeCell="H27" sqref="H27"/>
    </sheetView>
  </sheetViews>
  <sheetFormatPr defaultColWidth="11.421875" defaultRowHeight="12.75"/>
  <cols>
    <col min="1" max="1" width="6.8515625" style="0" customWidth="1"/>
    <col min="2" max="2" width="3.57421875" style="0" customWidth="1"/>
    <col min="3" max="3" width="29.57421875" style="0" customWidth="1"/>
    <col min="4" max="4" width="11.8515625" style="0" bestFit="1" customWidth="1"/>
    <col min="5" max="5" width="23.140625" style="0" customWidth="1"/>
    <col min="6" max="6" width="3.00390625" style="0" customWidth="1"/>
  </cols>
  <sheetData>
    <row r="1" ht="20.25" customHeight="1" thickBot="1"/>
    <row r="2" spans="2:6" ht="5.25" customHeight="1">
      <c r="B2" s="147"/>
      <c r="C2" s="10"/>
      <c r="D2" s="10"/>
      <c r="E2" s="10"/>
      <c r="F2" s="7"/>
    </row>
    <row r="3" spans="2:6" ht="15.75" customHeight="1" thickBot="1">
      <c r="B3" s="148"/>
      <c r="C3" s="149" t="s">
        <v>103</v>
      </c>
      <c r="D3" s="150"/>
      <c r="E3" s="150"/>
      <c r="F3" s="151"/>
    </row>
    <row r="4" spans="2:6" ht="13.5" thickTop="1">
      <c r="B4" s="152"/>
      <c r="C4" s="6"/>
      <c r="D4" s="6"/>
      <c r="E4" s="251"/>
      <c r="F4" s="252"/>
    </row>
    <row r="5" spans="2:6" ht="12.75">
      <c r="B5" s="152"/>
      <c r="C5" s="6"/>
      <c r="D5" s="6"/>
      <c r="E5" s="253"/>
      <c r="F5" s="252"/>
    </row>
    <row r="6" spans="2:6" ht="12.75">
      <c r="B6" s="152"/>
      <c r="C6" s="6" t="s">
        <v>2</v>
      </c>
      <c r="D6" s="153">
        <f>'2004'!G23</f>
        <v>0</v>
      </c>
      <c r="E6" s="253"/>
      <c r="F6" s="252"/>
    </row>
    <row r="7" spans="2:6" ht="7.5" customHeight="1">
      <c r="B7" s="25"/>
      <c r="C7" s="19"/>
      <c r="D7" s="154"/>
      <c r="E7" s="253"/>
      <c r="F7" s="252"/>
    </row>
    <row r="8" spans="2:6" ht="12.75">
      <c r="B8" s="152"/>
      <c r="C8" s="6" t="s">
        <v>0</v>
      </c>
      <c r="D8" s="153">
        <f>'2004'!AA23</f>
        <v>0</v>
      </c>
      <c r="E8" s="253"/>
      <c r="F8" s="252"/>
    </row>
    <row r="9" spans="2:6" ht="6.75" customHeight="1">
      <c r="B9" s="25"/>
      <c r="C9" s="19"/>
      <c r="D9" s="154"/>
      <c r="E9" s="253"/>
      <c r="F9" s="252"/>
    </row>
    <row r="10" spans="2:6" ht="12.75">
      <c r="B10" s="152"/>
      <c r="C10" s="155" t="s">
        <v>104</v>
      </c>
      <c r="D10" s="156">
        <f>D6-D8</f>
        <v>0</v>
      </c>
      <c r="E10" s="253"/>
      <c r="F10" s="252"/>
    </row>
    <row r="11" spans="2:6" ht="8.25" customHeight="1" thickBot="1">
      <c r="B11" s="148"/>
      <c r="C11" s="150"/>
      <c r="D11" s="157"/>
      <c r="E11" s="253"/>
      <c r="F11" s="252"/>
    </row>
    <row r="12" spans="2:6" ht="13.5" thickTop="1">
      <c r="B12" s="152"/>
      <c r="C12" s="6" t="s">
        <v>105</v>
      </c>
      <c r="D12" s="153">
        <v>0</v>
      </c>
      <c r="E12" s="257" t="s">
        <v>106</v>
      </c>
      <c r="F12" s="252"/>
    </row>
    <row r="13" spans="2:6" ht="12.75">
      <c r="B13" s="25"/>
      <c r="C13" s="19"/>
      <c r="D13" s="154"/>
      <c r="E13" s="257" t="s">
        <v>107</v>
      </c>
      <c r="F13" s="252"/>
    </row>
    <row r="14" spans="2:6" ht="12.75">
      <c r="B14" s="152"/>
      <c r="C14" s="155" t="s">
        <v>108</v>
      </c>
      <c r="D14" s="158">
        <f>D10-D12</f>
        <v>0</v>
      </c>
      <c r="E14" s="253"/>
      <c r="F14" s="252"/>
    </row>
    <row r="15" spans="2:6" ht="7.5" customHeight="1" thickBot="1">
      <c r="B15" s="148"/>
      <c r="C15" s="150"/>
      <c r="D15" s="150"/>
      <c r="E15" s="253"/>
      <c r="F15" s="252"/>
    </row>
    <row r="16" spans="2:6" ht="13.5" thickTop="1">
      <c r="B16" s="152"/>
      <c r="C16" s="6"/>
      <c r="D16" s="6"/>
      <c r="E16" s="254">
        <f>D14-D31</f>
        <v>0</v>
      </c>
      <c r="F16" s="252"/>
    </row>
    <row r="17" spans="2:6" ht="12.75">
      <c r="B17" s="152"/>
      <c r="C17" s="159" t="s">
        <v>109</v>
      </c>
      <c r="D17" s="6"/>
      <c r="E17" s="253"/>
      <c r="F17" s="252"/>
    </row>
    <row r="18" spans="2:6" ht="12.75">
      <c r="B18" s="152"/>
      <c r="C18" s="6"/>
      <c r="D18" s="6"/>
      <c r="E18" s="255"/>
      <c r="F18" s="256"/>
    </row>
    <row r="19" spans="2:6" ht="12.75">
      <c r="B19" s="25"/>
      <c r="C19" s="160" t="s">
        <v>110</v>
      </c>
      <c r="D19" s="160" t="s">
        <v>111</v>
      </c>
      <c r="E19" s="160" t="s">
        <v>112</v>
      </c>
      <c r="F19" s="161"/>
    </row>
    <row r="20" spans="2:6" ht="8.25" customHeight="1">
      <c r="B20" s="152"/>
      <c r="C20" s="6"/>
      <c r="D20" s="6"/>
      <c r="E20" s="6"/>
      <c r="F20" s="162"/>
    </row>
    <row r="21" spans="2:6" ht="12.75">
      <c r="B21" s="152"/>
      <c r="C21" s="6" t="s">
        <v>113</v>
      </c>
      <c r="D21" s="153">
        <v>0</v>
      </c>
      <c r="E21" s="6" t="s">
        <v>114</v>
      </c>
      <c r="F21" s="162"/>
    </row>
    <row r="22" spans="2:6" ht="12.75">
      <c r="B22" s="152"/>
      <c r="C22" s="6"/>
      <c r="D22" s="153"/>
      <c r="E22" s="6"/>
      <c r="F22" s="162"/>
    </row>
    <row r="23" spans="2:6" ht="12.75">
      <c r="B23" s="152"/>
      <c r="C23" s="6"/>
      <c r="D23" s="153"/>
      <c r="E23" s="6"/>
      <c r="F23" s="162"/>
    </row>
    <row r="24" spans="2:6" ht="12.75">
      <c r="B24" s="152"/>
      <c r="C24" s="6"/>
      <c r="D24" s="153"/>
      <c r="E24" s="6"/>
      <c r="F24" s="162"/>
    </row>
    <row r="25" spans="2:6" ht="12.75">
      <c r="B25" s="152"/>
      <c r="C25" s="6"/>
      <c r="D25" s="153"/>
      <c r="E25" s="6"/>
      <c r="F25" s="162"/>
    </row>
    <row r="26" spans="2:6" ht="12.75">
      <c r="B26" s="152"/>
      <c r="C26" s="6"/>
      <c r="D26" s="153"/>
      <c r="E26" s="6"/>
      <c r="F26" s="162"/>
    </row>
    <row r="27" spans="2:6" ht="12.75">
      <c r="B27" s="152"/>
      <c r="C27" s="6"/>
      <c r="D27" s="153"/>
      <c r="E27" s="6"/>
      <c r="F27" s="162"/>
    </row>
    <row r="28" spans="2:6" ht="12.75">
      <c r="B28" s="152"/>
      <c r="C28" s="6"/>
      <c r="D28" s="153"/>
      <c r="E28" s="6"/>
      <c r="F28" s="162"/>
    </row>
    <row r="29" spans="2:6" ht="12.75">
      <c r="B29" s="152"/>
      <c r="C29" s="6"/>
      <c r="D29" s="153"/>
      <c r="E29" s="6"/>
      <c r="F29" s="162"/>
    </row>
    <row r="30" spans="2:6" ht="12.75">
      <c r="B30" s="25"/>
      <c r="C30" s="19"/>
      <c r="D30" s="154"/>
      <c r="E30" s="19"/>
      <c r="F30" s="161"/>
    </row>
    <row r="31" spans="2:6" ht="12.75">
      <c r="B31" s="152"/>
      <c r="C31" s="163" t="s">
        <v>115</v>
      </c>
      <c r="D31" s="156">
        <f>SUM(D21:D30)</f>
        <v>0</v>
      </c>
      <c r="E31" s="6"/>
      <c r="F31" s="162"/>
    </row>
    <row r="32" spans="2:6" ht="9" customHeight="1" thickBot="1">
      <c r="B32" s="8"/>
      <c r="C32" s="11"/>
      <c r="D32" s="11"/>
      <c r="E32" s="11"/>
      <c r="F32" s="9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A49"/>
  <sheetViews>
    <sheetView showGridLines="0" showRowColHeaders="0" zoomScale="80" zoomScaleNormal="80" zoomScalePageLayoutView="0" workbookViewId="0" topLeftCell="A1">
      <selection activeCell="E37" sqref="E37"/>
    </sheetView>
  </sheetViews>
  <sheetFormatPr defaultColWidth="11.421875" defaultRowHeight="12.75"/>
  <cols>
    <col min="1" max="1" width="6.28125" style="0" customWidth="1"/>
    <col min="3" max="3" width="5.140625" style="0" hidden="1" customWidth="1"/>
    <col min="7" max="7" width="5.140625" style="0" hidden="1" customWidth="1"/>
    <col min="9" max="9" width="14.140625" style="0" customWidth="1"/>
    <col min="10" max="10" width="7.8515625" style="0" customWidth="1"/>
    <col min="11" max="11" width="9.7109375" style="0" customWidth="1"/>
    <col min="12" max="12" width="8.8515625" style="0" customWidth="1"/>
    <col min="13" max="13" width="7.57421875" style="0" customWidth="1"/>
    <col min="14" max="14" width="7.8515625" style="0" customWidth="1"/>
    <col min="15" max="15" width="9.8515625" style="0" customWidth="1"/>
    <col min="16" max="16" width="4.140625" style="0" customWidth="1"/>
    <col min="17" max="17" width="11.7109375" style="0" customWidth="1"/>
    <col min="19" max="19" width="6.57421875" style="0" customWidth="1"/>
    <col min="20" max="20" width="4.140625" style="0" customWidth="1"/>
    <col min="22" max="22" width="6.140625" style="260" customWidth="1"/>
    <col min="23" max="23" width="9.00390625" style="0" customWidth="1"/>
    <col min="26" max="26" width="6.28125" style="0" customWidth="1"/>
    <col min="28" max="28" width="4.8515625" style="0" customWidth="1"/>
  </cols>
  <sheetData>
    <row r="1" spans="1:18" ht="13.5" thickBot="1">
      <c r="A1" s="213" t="s">
        <v>143</v>
      </c>
      <c r="B1" s="214" t="s">
        <v>144</v>
      </c>
      <c r="C1" s="214" t="s">
        <v>164</v>
      </c>
      <c r="D1" s="214" t="s">
        <v>145</v>
      </c>
      <c r="E1" s="214" t="s">
        <v>146</v>
      </c>
      <c r="F1" s="214" t="s">
        <v>147</v>
      </c>
      <c r="G1" t="s">
        <v>165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13.5" thickTop="1">
      <c r="A2" s="216">
        <v>3</v>
      </c>
      <c r="B2" s="217">
        <v>0.352</v>
      </c>
      <c r="C2" s="217">
        <v>0</v>
      </c>
      <c r="D2" s="217">
        <v>0.212</v>
      </c>
      <c r="E2" s="217">
        <v>700</v>
      </c>
      <c r="F2" s="218">
        <v>0.247</v>
      </c>
      <c r="G2">
        <v>0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27" ht="12.75">
      <c r="A3" s="219">
        <v>4</v>
      </c>
      <c r="B3" s="220">
        <v>0.425</v>
      </c>
      <c r="C3" s="220">
        <v>0</v>
      </c>
      <c r="D3" s="220">
        <v>0.239</v>
      </c>
      <c r="E3" s="220">
        <v>935</v>
      </c>
      <c r="F3" s="220">
        <v>0.286</v>
      </c>
      <c r="G3">
        <v>0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T3" s="16"/>
      <c r="U3" s="17"/>
      <c r="V3" s="261"/>
      <c r="W3" s="17"/>
      <c r="X3" s="17"/>
      <c r="Y3" s="17"/>
      <c r="Z3" s="17"/>
      <c r="AA3" s="262"/>
    </row>
    <row r="4" spans="1:27" ht="16.5">
      <c r="A4" s="221">
        <v>5</v>
      </c>
      <c r="B4" s="222">
        <v>0.468</v>
      </c>
      <c r="C4" s="222">
        <v>0</v>
      </c>
      <c r="D4" s="222">
        <v>0.261</v>
      </c>
      <c r="E4" s="222">
        <v>1038</v>
      </c>
      <c r="F4" s="223">
        <v>0.313</v>
      </c>
      <c r="G4">
        <v>0</v>
      </c>
      <c r="H4" s="215"/>
      <c r="I4" s="224"/>
      <c r="J4" s="225" t="s">
        <v>143</v>
      </c>
      <c r="K4" s="225" t="s">
        <v>148</v>
      </c>
      <c r="L4" s="225" t="s">
        <v>149</v>
      </c>
      <c r="M4" s="224"/>
      <c r="N4" s="215"/>
      <c r="O4" s="215"/>
      <c r="P4" s="215"/>
      <c r="Q4" s="215"/>
      <c r="R4" s="215"/>
      <c r="T4" s="263"/>
      <c r="U4" s="278" t="s">
        <v>176</v>
      </c>
      <c r="V4" s="279"/>
      <c r="W4" s="279"/>
      <c r="X4" s="279"/>
      <c r="Y4" s="279"/>
      <c r="Z4" s="279"/>
      <c r="AA4" s="280"/>
    </row>
    <row r="5" spans="1:27" ht="16.5">
      <c r="A5" s="219">
        <v>6</v>
      </c>
      <c r="B5" s="220">
        <v>0.489</v>
      </c>
      <c r="C5" s="220">
        <v>0</v>
      </c>
      <c r="D5" s="220">
        <v>0.275</v>
      </c>
      <c r="E5" s="220">
        <v>1075</v>
      </c>
      <c r="F5" s="220">
        <v>0.329</v>
      </c>
      <c r="G5">
        <v>0</v>
      </c>
      <c r="H5" s="215"/>
      <c r="I5" s="225" t="s">
        <v>150</v>
      </c>
      <c r="J5" s="243">
        <v>3</v>
      </c>
      <c r="K5" s="243">
        <v>0</v>
      </c>
      <c r="L5" s="244">
        <v>1</v>
      </c>
      <c r="M5" s="224"/>
      <c r="N5" s="215"/>
      <c r="O5" s="215"/>
      <c r="P5" s="215"/>
      <c r="Q5" s="215"/>
      <c r="R5" s="215"/>
      <c r="T5" s="263"/>
      <c r="U5" s="278" t="s">
        <v>177</v>
      </c>
      <c r="V5" s="279"/>
      <c r="W5" s="279"/>
      <c r="X5" s="279"/>
      <c r="Y5" s="279"/>
      <c r="Z5" s="279"/>
      <c r="AA5" s="280"/>
    </row>
    <row r="6" spans="1:27" ht="13.5" thickBot="1">
      <c r="A6" s="221">
        <v>7</v>
      </c>
      <c r="B6" s="222">
        <v>0.511</v>
      </c>
      <c r="C6" s="222">
        <v>0</v>
      </c>
      <c r="D6" s="222">
        <v>0.291</v>
      </c>
      <c r="E6" s="222">
        <v>1100</v>
      </c>
      <c r="F6" s="223">
        <v>0.346</v>
      </c>
      <c r="G6">
        <v>0</v>
      </c>
      <c r="H6" s="215"/>
      <c r="I6" s="224"/>
      <c r="J6" s="224"/>
      <c r="K6" s="224"/>
      <c r="L6" s="224"/>
      <c r="M6" s="224"/>
      <c r="N6" s="215"/>
      <c r="O6" s="215"/>
      <c r="P6" s="215"/>
      <c r="Q6" s="215"/>
      <c r="R6" s="215"/>
      <c r="T6" s="281"/>
      <c r="U6" s="150"/>
      <c r="V6" s="282"/>
      <c r="W6" s="150"/>
      <c r="X6" s="150"/>
      <c r="Y6" s="150"/>
      <c r="Z6" s="150"/>
      <c r="AA6" s="283"/>
    </row>
    <row r="7" spans="1:27" ht="17.25" thickTop="1">
      <c r="A7" s="219">
        <v>8</v>
      </c>
      <c r="B7" s="220">
        <v>0.54</v>
      </c>
      <c r="C7" s="220">
        <v>0</v>
      </c>
      <c r="D7" s="220">
        <v>0.308</v>
      </c>
      <c r="E7" s="220">
        <v>1160</v>
      </c>
      <c r="F7" s="220">
        <v>0.366</v>
      </c>
      <c r="G7">
        <v>0</v>
      </c>
      <c r="H7" s="215"/>
      <c r="I7" s="225" t="s">
        <v>151</v>
      </c>
      <c r="J7" s="243">
        <v>3</v>
      </c>
      <c r="K7" s="243">
        <v>0</v>
      </c>
      <c r="L7" s="244">
        <v>1</v>
      </c>
      <c r="M7" s="224"/>
      <c r="N7" s="215"/>
      <c r="O7" s="215"/>
      <c r="P7" s="215"/>
      <c r="Q7" s="215"/>
      <c r="R7" s="215"/>
      <c r="T7" s="263"/>
      <c r="U7" s="6"/>
      <c r="V7" s="264"/>
      <c r="W7" s="6"/>
      <c r="X7" s="6"/>
      <c r="Y7" s="6"/>
      <c r="Z7" s="6"/>
      <c r="AA7" s="265"/>
    </row>
    <row r="8" spans="1:27" ht="15">
      <c r="A8" s="221">
        <v>9</v>
      </c>
      <c r="B8" s="222">
        <v>0.554</v>
      </c>
      <c r="C8" s="222">
        <v>0</v>
      </c>
      <c r="D8" s="222">
        <v>0.32</v>
      </c>
      <c r="E8" s="222">
        <v>1175</v>
      </c>
      <c r="F8" s="223">
        <v>0.379</v>
      </c>
      <c r="G8">
        <v>0</v>
      </c>
      <c r="H8" s="215"/>
      <c r="I8" s="224"/>
      <c r="J8" s="224"/>
      <c r="K8" s="224"/>
      <c r="L8" s="224"/>
      <c r="M8" s="224"/>
      <c r="N8" s="215"/>
      <c r="O8" s="215"/>
      <c r="P8" s="215"/>
      <c r="Q8" s="215"/>
      <c r="R8" s="215"/>
      <c r="T8" s="263"/>
      <c r="U8" s="266" t="s">
        <v>178</v>
      </c>
      <c r="V8" s="267">
        <f>J5</f>
        <v>3</v>
      </c>
      <c r="W8" s="268" t="s">
        <v>179</v>
      </c>
      <c r="X8" s="267">
        <f>K5</f>
        <v>0</v>
      </c>
      <c r="Y8" s="268" t="s">
        <v>180</v>
      </c>
      <c r="Z8" s="268"/>
      <c r="AA8" s="265"/>
    </row>
    <row r="9" spans="1:27" ht="15">
      <c r="A9" s="219">
        <v>10</v>
      </c>
      <c r="B9" s="220">
        <v>0.583</v>
      </c>
      <c r="C9" s="220">
        <v>0</v>
      </c>
      <c r="D9" s="220">
        <v>0.343</v>
      </c>
      <c r="E9" s="220">
        <v>1200</v>
      </c>
      <c r="F9" s="220">
        <v>0.403</v>
      </c>
      <c r="G9">
        <v>0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T9" s="263"/>
      <c r="U9" s="268"/>
      <c r="V9" s="269" t="s">
        <v>181</v>
      </c>
      <c r="W9" s="268" t="s">
        <v>182</v>
      </c>
      <c r="X9" s="268"/>
      <c r="Y9" s="270">
        <f>L5</f>
        <v>1</v>
      </c>
      <c r="Z9" s="268" t="s">
        <v>183</v>
      </c>
      <c r="AA9" s="265"/>
    </row>
    <row r="10" spans="1:27" ht="12.75">
      <c r="A10" s="221">
        <v>11</v>
      </c>
      <c r="B10" s="222">
        <v>0.594</v>
      </c>
      <c r="C10" s="222">
        <v>0</v>
      </c>
      <c r="D10" s="222">
        <v>0.356</v>
      </c>
      <c r="E10" s="222">
        <v>1195</v>
      </c>
      <c r="F10" s="223">
        <v>0.416</v>
      </c>
      <c r="G10">
        <v>0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T10" s="263"/>
      <c r="U10" s="6"/>
      <c r="V10" s="264"/>
      <c r="W10" s="6"/>
      <c r="X10" s="6"/>
      <c r="Y10" s="6"/>
      <c r="Z10" s="6"/>
      <c r="AA10" s="265"/>
    </row>
    <row r="11" spans="1:27" ht="15">
      <c r="A11" s="219">
        <v>12</v>
      </c>
      <c r="B11" s="220">
        <v>0.624</v>
      </c>
      <c r="C11" s="220">
        <v>0</v>
      </c>
      <c r="D11" s="220">
        <v>0.373</v>
      </c>
      <c r="E11" s="220">
        <v>1258</v>
      </c>
      <c r="F11" s="220">
        <v>0.436</v>
      </c>
      <c r="G11">
        <v>0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T11" s="263"/>
      <c r="U11" s="6"/>
      <c r="V11" s="271" t="s">
        <v>79</v>
      </c>
      <c r="W11" s="272">
        <f>O23</f>
        <v>0</v>
      </c>
      <c r="X11" s="264" t="s">
        <v>248</v>
      </c>
      <c r="Y11" s="6"/>
      <c r="Z11" s="6"/>
      <c r="AA11" s="265"/>
    </row>
    <row r="12" spans="1:27" ht="12.75">
      <c r="A12" s="221">
        <v>13</v>
      </c>
      <c r="B12" s="222">
        <v>0.635</v>
      </c>
      <c r="C12" s="222">
        <v>0</v>
      </c>
      <c r="D12" s="222">
        <v>0.387</v>
      </c>
      <c r="E12" s="222">
        <v>1240</v>
      </c>
      <c r="F12" s="223">
        <v>0.449</v>
      </c>
      <c r="G12">
        <v>0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T12" s="263"/>
      <c r="U12" s="6"/>
      <c r="V12" s="264"/>
      <c r="W12" s="6"/>
      <c r="X12" s="6"/>
      <c r="Y12" s="6"/>
      <c r="Z12" s="6"/>
      <c r="AA12" s="265"/>
    </row>
    <row r="13" spans="1:27" ht="12.75">
      <c r="A13" s="226"/>
      <c r="B13" s="226"/>
      <c r="C13" s="226"/>
      <c r="D13" s="226"/>
      <c r="E13" s="226"/>
      <c r="F13" s="226"/>
      <c r="G13" s="226"/>
      <c r="H13" s="226"/>
      <c r="I13" s="322" t="s">
        <v>152</v>
      </c>
      <c r="J13" s="323"/>
      <c r="K13" s="323"/>
      <c r="L13" s="323"/>
      <c r="M13" s="323"/>
      <c r="N13" s="323"/>
      <c r="O13" s="323"/>
      <c r="P13" s="323"/>
      <c r="Q13" s="323"/>
      <c r="R13" s="324"/>
      <c r="T13" s="263"/>
      <c r="U13" s="6"/>
      <c r="V13" s="264"/>
      <c r="W13" s="6"/>
      <c r="X13" s="6"/>
      <c r="Y13" s="6"/>
      <c r="Z13" s="6"/>
      <c r="AA13" s="265"/>
    </row>
    <row r="14" spans="1:27" ht="15">
      <c r="A14" s="226"/>
      <c r="B14" s="226"/>
      <c r="C14" s="226"/>
      <c r="D14" s="226"/>
      <c r="E14" s="226"/>
      <c r="F14" s="226"/>
      <c r="G14" s="226"/>
      <c r="H14" s="226"/>
      <c r="I14" s="325"/>
      <c r="J14" s="326"/>
      <c r="K14" s="326"/>
      <c r="L14" s="326"/>
      <c r="M14" s="326"/>
      <c r="N14" s="326"/>
      <c r="O14" s="326"/>
      <c r="P14" s="326"/>
      <c r="Q14" s="326"/>
      <c r="R14" s="327"/>
      <c r="T14" s="263"/>
      <c r="U14" s="266" t="s">
        <v>184</v>
      </c>
      <c r="V14" s="267">
        <f>J7</f>
        <v>3</v>
      </c>
      <c r="W14" s="268" t="s">
        <v>179</v>
      </c>
      <c r="X14" s="267">
        <f>K7</f>
        <v>0</v>
      </c>
      <c r="Y14" s="268" t="s">
        <v>180</v>
      </c>
      <c r="Z14" s="268"/>
      <c r="AA14" s="265"/>
    </row>
    <row r="15" spans="1:27" ht="15">
      <c r="A15" s="226"/>
      <c r="B15" s="226"/>
      <c r="C15" s="226"/>
      <c r="D15" s="226"/>
      <c r="E15" s="226"/>
      <c r="F15" s="227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T15" s="263"/>
      <c r="U15" s="268"/>
      <c r="V15" s="269" t="s">
        <v>181</v>
      </c>
      <c r="W15" s="268" t="s">
        <v>182</v>
      </c>
      <c r="X15" s="268"/>
      <c r="Y15" s="270">
        <f>L7</f>
        <v>1</v>
      </c>
      <c r="Z15" s="268" t="s">
        <v>183</v>
      </c>
      <c r="AA15" s="265"/>
    </row>
    <row r="16" spans="1:27" ht="12.75">
      <c r="A16" s="226"/>
      <c r="B16" s="226"/>
      <c r="C16" s="226"/>
      <c r="D16" s="226"/>
      <c r="E16" s="226"/>
      <c r="F16" s="227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T16" s="263"/>
      <c r="U16" s="6"/>
      <c r="V16" s="264"/>
      <c r="W16" s="6"/>
      <c r="X16" s="6"/>
      <c r="Y16" s="6"/>
      <c r="Z16" s="6"/>
      <c r="AA16" s="265"/>
    </row>
    <row r="17" spans="1:27" ht="15">
      <c r="A17" s="226"/>
      <c r="B17" s="227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T17" s="263"/>
      <c r="U17" s="6"/>
      <c r="V17" s="271" t="s">
        <v>79</v>
      </c>
      <c r="W17" s="272">
        <f>O25</f>
        <v>0</v>
      </c>
      <c r="X17" s="264" t="s">
        <v>248</v>
      </c>
      <c r="Y17" s="6"/>
      <c r="Z17" s="6"/>
      <c r="AA17" s="265"/>
    </row>
    <row r="18" spans="1:27" ht="12.75" hidden="1">
      <c r="A18" s="226"/>
      <c r="B18" s="227"/>
      <c r="C18" s="226"/>
      <c r="D18" s="227">
        <f>IF(K5&gt;=20000,5,IF(K5&gt;=5000,3,IF(K5&lt;5000,1)))</f>
        <v>1</v>
      </c>
      <c r="E18" s="226">
        <f>IF(K7&gt;=20000,5,IF(K7&gt;=5000,3,IF(K7&lt;5000,1)))</f>
        <v>1</v>
      </c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T18" s="263"/>
      <c r="U18" s="6"/>
      <c r="V18" s="264"/>
      <c r="W18" s="6"/>
      <c r="X18" s="6"/>
      <c r="Y18" s="6"/>
      <c r="Z18" s="6"/>
      <c r="AA18" s="265"/>
    </row>
    <row r="19" spans="1:27" ht="12.75" hidden="1">
      <c r="A19" s="226"/>
      <c r="B19" s="226"/>
      <c r="C19" s="226"/>
      <c r="D19" s="227">
        <f>IF(K5&gt;=20000,6,IF(K5&gt;=5000,4,IF(K5&lt;5000,2,)))</f>
        <v>2</v>
      </c>
      <c r="E19" s="226">
        <f>IF(K7&gt;=20000,6,IF(K7&gt;=5000,4,IF(K7&lt;5000,2,)))</f>
        <v>2</v>
      </c>
      <c r="F19" s="226"/>
      <c r="G19" s="226"/>
      <c r="H19" s="227"/>
      <c r="I19" s="227"/>
      <c r="J19" s="226"/>
      <c r="K19" s="226"/>
      <c r="L19" s="226"/>
      <c r="M19" s="226"/>
      <c r="N19" s="226"/>
      <c r="O19" s="226"/>
      <c r="P19" s="226"/>
      <c r="Q19" s="226"/>
      <c r="R19" s="226"/>
      <c r="T19" s="263"/>
      <c r="U19" s="6"/>
      <c r="V19" s="264"/>
      <c r="W19" s="6"/>
      <c r="X19" s="6"/>
      <c r="Y19" s="6"/>
      <c r="Z19" s="6"/>
      <c r="AA19" s="265"/>
    </row>
    <row r="20" spans="1:27" ht="12.75" hidden="1">
      <c r="A20" s="226"/>
      <c r="B20" s="226"/>
      <c r="C20" s="226"/>
      <c r="D20" s="226">
        <f>INDEX(B2:G12,J5-2,D18)</f>
        <v>0.352</v>
      </c>
      <c r="E20" s="226">
        <f>INDEX(B2:G12,J7-2,E18)</f>
        <v>0.352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T20" s="263"/>
      <c r="U20" s="6"/>
      <c r="V20" s="264"/>
      <c r="W20" s="6"/>
      <c r="X20" s="6"/>
      <c r="Y20" s="6"/>
      <c r="Z20" s="6"/>
      <c r="AA20" s="265"/>
    </row>
    <row r="21" spans="1:27" ht="12.75" hidden="1">
      <c r="A21" s="226"/>
      <c r="B21" s="226"/>
      <c r="C21" s="226"/>
      <c r="D21" s="226">
        <f>INDEX(B2:G12,J5-2,D19)</f>
        <v>0</v>
      </c>
      <c r="E21" s="226">
        <f>INDEX(B2:G12,J7-2,E19)</f>
        <v>0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T21" s="263"/>
      <c r="U21" s="6"/>
      <c r="V21" s="264"/>
      <c r="W21" s="6"/>
      <c r="X21" s="6"/>
      <c r="Y21" s="6"/>
      <c r="Z21" s="6"/>
      <c r="AA21" s="265"/>
    </row>
    <row r="22" spans="1:27" ht="13.5" thickBo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T22" s="284"/>
      <c r="U22" s="11"/>
      <c r="V22" s="285"/>
      <c r="W22" s="11"/>
      <c r="X22" s="11"/>
      <c r="Y22" s="11"/>
      <c r="Z22" s="11"/>
      <c r="AA22" s="286"/>
    </row>
    <row r="23" spans="1:27" ht="18">
      <c r="A23" s="226"/>
      <c r="B23" s="228" t="s">
        <v>153</v>
      </c>
      <c r="C23" s="226"/>
      <c r="D23" s="229">
        <f>K5</f>
        <v>0</v>
      </c>
      <c r="E23" s="230" t="s">
        <v>154</v>
      </c>
      <c r="F23" s="231">
        <f>D20</f>
        <v>0.352</v>
      </c>
      <c r="G23" s="230" t="s">
        <v>80</v>
      </c>
      <c r="H23" s="230" t="s">
        <v>80</v>
      </c>
      <c r="I23" s="232">
        <f>D21</f>
        <v>0</v>
      </c>
      <c r="J23" s="233" t="s">
        <v>79</v>
      </c>
      <c r="K23" s="241">
        <f>+ROUNDDOWN(K5*D20+D21,0)</f>
        <v>0</v>
      </c>
      <c r="L23" s="230" t="s">
        <v>155</v>
      </c>
      <c r="M23" s="234">
        <f>L5</f>
        <v>1</v>
      </c>
      <c r="N23" s="233" t="s">
        <v>79</v>
      </c>
      <c r="O23" s="242">
        <f>+ROUNDDOWN(K23*L5,0)</f>
        <v>0</v>
      </c>
      <c r="P23" s="226" t="s">
        <v>248</v>
      </c>
      <c r="Q23" s="226"/>
      <c r="R23" s="226"/>
      <c r="T23" s="263"/>
      <c r="U23" s="6"/>
      <c r="V23" s="264"/>
      <c r="W23" s="6"/>
      <c r="X23" s="6"/>
      <c r="Y23" s="6"/>
      <c r="Z23" s="6"/>
      <c r="AA23" s="265"/>
    </row>
    <row r="24" spans="1:27" ht="1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T24" s="263"/>
      <c r="U24" s="273" t="s">
        <v>185</v>
      </c>
      <c r="V24" s="264"/>
      <c r="W24" s="6"/>
      <c r="X24" s="6"/>
      <c r="Y24" s="6"/>
      <c r="Z24" s="6"/>
      <c r="AA24" s="265"/>
    </row>
    <row r="25" spans="1:27" ht="18">
      <c r="A25" s="226"/>
      <c r="B25" s="228" t="s">
        <v>156</v>
      </c>
      <c r="C25" s="226"/>
      <c r="D25" s="229">
        <f>K7</f>
        <v>0</v>
      </c>
      <c r="E25" s="230" t="s">
        <v>154</v>
      </c>
      <c r="F25" s="231">
        <f>E20</f>
        <v>0.352</v>
      </c>
      <c r="G25" s="230" t="s">
        <v>80</v>
      </c>
      <c r="H25" s="230" t="s">
        <v>80</v>
      </c>
      <c r="I25" s="232">
        <f>E21</f>
        <v>0</v>
      </c>
      <c r="J25" s="233" t="s">
        <v>79</v>
      </c>
      <c r="K25" s="241">
        <f>+ROUNDDOWN(K7*E20+E21,0)</f>
        <v>0</v>
      </c>
      <c r="L25" s="230" t="s">
        <v>155</v>
      </c>
      <c r="M25" s="234">
        <f>L7</f>
        <v>1</v>
      </c>
      <c r="N25" s="233" t="s">
        <v>79</v>
      </c>
      <c r="O25" s="242">
        <f>+ROUNDDOWN(K25*L7,0)</f>
        <v>0</v>
      </c>
      <c r="P25" s="226" t="s">
        <v>248</v>
      </c>
      <c r="Q25" s="226"/>
      <c r="R25" s="226"/>
      <c r="T25" s="263"/>
      <c r="U25" s="6"/>
      <c r="V25" s="264"/>
      <c r="W25" s="6"/>
      <c r="X25" s="6"/>
      <c r="Y25" s="6"/>
      <c r="Z25" s="6"/>
      <c r="AA25" s="265"/>
    </row>
    <row r="26" spans="1:27" ht="1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T26" s="263"/>
      <c r="U26" s="6"/>
      <c r="V26" s="264"/>
      <c r="W26" s="274">
        <f>O27</f>
        <v>0</v>
      </c>
      <c r="X26" s="264" t="s">
        <v>248</v>
      </c>
      <c r="Y26" s="275"/>
      <c r="Z26" s="264"/>
      <c r="AA26" s="265"/>
    </row>
    <row r="27" spans="1:27" ht="18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35" t="s">
        <v>78</v>
      </c>
      <c r="N27" s="226"/>
      <c r="O27" s="236">
        <f>O23+O25</f>
        <v>0</v>
      </c>
      <c r="P27" s="226" t="s">
        <v>248</v>
      </c>
      <c r="Q27" s="314"/>
      <c r="R27" s="226"/>
      <c r="T27" s="263"/>
      <c r="U27" s="6"/>
      <c r="V27" s="264"/>
      <c r="W27" s="6"/>
      <c r="X27" s="6"/>
      <c r="Y27" s="6"/>
      <c r="Z27" s="6"/>
      <c r="AA27" s="265"/>
    </row>
    <row r="28" spans="1:27" ht="12.7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T28" s="263"/>
      <c r="U28" s="6"/>
      <c r="V28" s="264"/>
      <c r="W28" s="6"/>
      <c r="X28" s="6"/>
      <c r="Y28" s="6"/>
      <c r="Z28" s="6"/>
      <c r="AA28" s="265"/>
    </row>
    <row r="29" spans="1:27" ht="12.7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T29" s="263"/>
      <c r="U29" s="6"/>
      <c r="V29" s="264"/>
      <c r="W29" s="6"/>
      <c r="X29" s="6"/>
      <c r="Y29" s="6"/>
      <c r="Z29" s="6"/>
      <c r="AA29" s="265"/>
    </row>
    <row r="30" spans="1:27" ht="12.7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T30" s="18"/>
      <c r="U30" s="19"/>
      <c r="V30" s="276"/>
      <c r="W30" s="19"/>
      <c r="X30" s="19"/>
      <c r="Y30" s="19"/>
      <c r="Z30" s="19"/>
      <c r="AA30" s="277"/>
    </row>
    <row r="31" spans="1:18" ht="12.75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ht="12.7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  <row r="33" spans="1:18" ht="12.7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</row>
    <row r="34" spans="1:18" ht="12.7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</row>
    <row r="35" spans="1:18" ht="15.75">
      <c r="A35" s="237"/>
      <c r="B35" s="238" t="s">
        <v>157</v>
      </c>
      <c r="C35" s="239"/>
      <c r="D35" s="258" t="s">
        <v>174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5.75">
      <c r="A36" s="237"/>
      <c r="B36" s="238" t="s">
        <v>158</v>
      </c>
      <c r="C36" s="239"/>
      <c r="D36" s="240" t="s">
        <v>159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1:18" ht="15.75">
      <c r="A37" s="237"/>
      <c r="B37" s="238"/>
      <c r="C37" s="239"/>
      <c r="D37" s="259" t="s">
        <v>175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</row>
    <row r="38" spans="1:18" ht="15.75">
      <c r="A38" s="237"/>
      <c r="B38" s="238" t="s">
        <v>160</v>
      </c>
      <c r="C38" s="239"/>
      <c r="D38" s="240" t="s">
        <v>161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</row>
    <row r="39" spans="1:18" ht="15.75">
      <c r="A39" s="237"/>
      <c r="B39" s="238" t="s">
        <v>162</v>
      </c>
      <c r="C39" s="239"/>
      <c r="D39" s="240" t="s">
        <v>163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</row>
    <row r="40" spans="1:18" ht="12.7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ht="12.7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.75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.75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</row>
    <row r="45" spans="1:18" ht="12.75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</row>
    <row r="46" spans="1:18" ht="12.75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</row>
    <row r="47" spans="1:18" ht="12.75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</row>
    <row r="48" spans="1:18" ht="12.7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</row>
    <row r="49" spans="1:18" ht="12.7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</row>
  </sheetData>
  <sheetProtection/>
  <mergeCells count="1">
    <mergeCell ref="I13:R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showGridLines="0" showRowColHeaders="0" tabSelected="1" zoomScalePageLayoutView="0" workbookViewId="0" topLeftCell="A11">
      <selection activeCell="H39" sqref="H39"/>
    </sheetView>
  </sheetViews>
  <sheetFormatPr defaultColWidth="11.421875" defaultRowHeight="12.75"/>
  <cols>
    <col min="1" max="1" width="3.421875" style="0" customWidth="1"/>
    <col min="2" max="2" width="30.57421875" style="0" customWidth="1"/>
    <col min="3" max="3" width="13.140625" style="0" customWidth="1"/>
    <col min="5" max="5" width="3.421875" style="0" hidden="1" customWidth="1"/>
    <col min="6" max="6" width="5.140625" style="0" customWidth="1"/>
    <col min="7" max="7" width="24.8515625" style="0" customWidth="1"/>
  </cols>
  <sheetData>
    <row r="2" spans="2:9" ht="21.75">
      <c r="B2" s="295" t="s">
        <v>211</v>
      </c>
      <c r="C2" s="294"/>
      <c r="D2" s="292"/>
      <c r="E2" s="292"/>
      <c r="F2" s="292"/>
      <c r="G2" s="292"/>
      <c r="H2" s="292"/>
      <c r="I2" s="293"/>
    </row>
    <row r="5" spans="2:6" ht="12.75">
      <c r="B5" s="309" t="s">
        <v>225</v>
      </c>
      <c r="C5" s="309"/>
      <c r="D5" s="309"/>
      <c r="E5" s="309"/>
      <c r="F5" s="309"/>
    </row>
    <row r="6" spans="2:6" ht="12.75">
      <c r="B6" s="311" t="s">
        <v>210</v>
      </c>
      <c r="C6" s="309"/>
      <c r="D6" s="309"/>
      <c r="E6" s="309"/>
      <c r="F6" s="309"/>
    </row>
    <row r="9" spans="2:4" ht="20.25" customHeight="1">
      <c r="B9" s="300" t="s">
        <v>212</v>
      </c>
      <c r="C9" s="305" t="s">
        <v>217</v>
      </c>
      <c r="D9" s="287">
        <v>0</v>
      </c>
    </row>
    <row r="10" spans="2:5" ht="7.5" customHeight="1">
      <c r="B10" s="18"/>
      <c r="C10" s="19"/>
      <c r="D10" s="289"/>
      <c r="E10">
        <f>D9-E29</f>
        <v>0</v>
      </c>
    </row>
    <row r="11" spans="2:5" ht="12.75">
      <c r="B11" s="303" t="s">
        <v>213</v>
      </c>
      <c r="C11" s="306" t="s">
        <v>218</v>
      </c>
      <c r="D11" s="304">
        <v>0</v>
      </c>
      <c r="E11">
        <f>E10*3.5/100</f>
        <v>0</v>
      </c>
    </row>
    <row r="12" spans="2:8" ht="12.75">
      <c r="B12" s="301" t="s">
        <v>189</v>
      </c>
      <c r="C12" s="307" t="s">
        <v>219</v>
      </c>
      <c r="D12" s="290">
        <f>SUM(D13:D18)</f>
        <v>0</v>
      </c>
      <c r="G12" s="1" t="s">
        <v>244</v>
      </c>
      <c r="H12" s="296">
        <v>0</v>
      </c>
    </row>
    <row r="13" spans="2:7" ht="12.75">
      <c r="B13" s="263"/>
      <c r="C13" s="6" t="s">
        <v>190</v>
      </c>
      <c r="D13" s="288">
        <v>0</v>
      </c>
      <c r="G13" t="s">
        <v>245</v>
      </c>
    </row>
    <row r="14" spans="2:4" ht="12.75">
      <c r="B14" s="263"/>
      <c r="C14" s="6" t="s">
        <v>191</v>
      </c>
      <c r="D14" s="288">
        <v>0</v>
      </c>
    </row>
    <row r="15" spans="2:4" ht="12.75">
      <c r="B15" s="263"/>
      <c r="C15" s="6" t="s">
        <v>192</v>
      </c>
      <c r="D15" s="288">
        <v>0</v>
      </c>
    </row>
    <row r="16" spans="2:8" ht="12.75">
      <c r="B16" s="263"/>
      <c r="C16" s="6" t="s">
        <v>193</v>
      </c>
      <c r="D16" s="288">
        <v>0</v>
      </c>
      <c r="G16" s="312" t="s">
        <v>246</v>
      </c>
      <c r="H16" s="313">
        <f>D9</f>
        <v>0</v>
      </c>
    </row>
    <row r="17" spans="2:4" ht="12.75">
      <c r="B17" s="263"/>
      <c r="C17" s="6" t="s">
        <v>194</v>
      </c>
      <c r="D17" s="288">
        <v>0</v>
      </c>
    </row>
    <row r="18" spans="2:8" ht="12.75">
      <c r="B18" s="18"/>
      <c r="C18" s="19" t="s">
        <v>195</v>
      </c>
      <c r="D18" s="289">
        <v>0</v>
      </c>
      <c r="G18" s="312" t="s">
        <v>247</v>
      </c>
      <c r="H18" s="313">
        <f>D11+D12+D19+D20+D21+D24+D29</f>
        <v>0</v>
      </c>
    </row>
    <row r="19" spans="2:4" ht="12.75">
      <c r="B19" s="303" t="s">
        <v>214</v>
      </c>
      <c r="C19" s="306" t="s">
        <v>220</v>
      </c>
      <c r="D19" s="304">
        <v>0</v>
      </c>
    </row>
    <row r="20" spans="2:4" ht="13.5" thickBot="1">
      <c r="B20" s="303" t="s">
        <v>215</v>
      </c>
      <c r="C20" s="306" t="s">
        <v>221</v>
      </c>
      <c r="D20" s="304">
        <v>0</v>
      </c>
    </row>
    <row r="21" spans="2:8" ht="13.5" thickBot="1">
      <c r="B21" s="301" t="s">
        <v>196</v>
      </c>
      <c r="C21" s="307" t="s">
        <v>222</v>
      </c>
      <c r="D21" s="290">
        <f>SUM(D22:D23)</f>
        <v>0</v>
      </c>
      <c r="G21" s="298" t="s">
        <v>205</v>
      </c>
      <c r="H21" s="299">
        <f>E11</f>
        <v>0</v>
      </c>
    </row>
    <row r="22" spans="2:4" ht="12.75">
      <c r="B22" s="291" t="s">
        <v>204</v>
      </c>
      <c r="C22" s="6" t="s">
        <v>197</v>
      </c>
      <c r="D22" s="288">
        <v>0</v>
      </c>
    </row>
    <row r="23" spans="2:4" ht="12.75">
      <c r="B23" s="18"/>
      <c r="C23" s="19" t="s">
        <v>198</v>
      </c>
      <c r="D23" s="289">
        <v>0</v>
      </c>
    </row>
    <row r="24" spans="2:4" ht="13.5" thickBot="1">
      <c r="B24" s="301" t="s">
        <v>199</v>
      </c>
      <c r="C24" s="307" t="s">
        <v>223</v>
      </c>
      <c r="D24" s="290">
        <f>SUM(D25:D28)</f>
        <v>0</v>
      </c>
    </row>
    <row r="25" spans="2:8" ht="17.25" thickBot="1">
      <c r="B25" s="263"/>
      <c r="C25" s="6" t="s">
        <v>200</v>
      </c>
      <c r="D25" s="288">
        <v>0</v>
      </c>
      <c r="G25" s="297" t="s">
        <v>206</v>
      </c>
      <c r="H25" s="315">
        <f>H12-H21</f>
        <v>0</v>
      </c>
    </row>
    <row r="26" spans="2:4" ht="12.75">
      <c r="B26" s="263"/>
      <c r="C26" s="6" t="s">
        <v>201</v>
      </c>
      <c r="D26" s="288">
        <v>0</v>
      </c>
    </row>
    <row r="27" spans="2:4" ht="12.75">
      <c r="B27" s="263"/>
      <c r="C27" s="6" t="s">
        <v>202</v>
      </c>
      <c r="D27" s="288">
        <v>0</v>
      </c>
    </row>
    <row r="28" spans="2:4" ht="12.75">
      <c r="B28" s="18"/>
      <c r="C28" s="19" t="s">
        <v>203</v>
      </c>
      <c r="D28" s="289">
        <v>0</v>
      </c>
    </row>
    <row r="29" spans="2:5" ht="12.75">
      <c r="B29" s="302" t="s">
        <v>216</v>
      </c>
      <c r="C29" s="308" t="s">
        <v>224</v>
      </c>
      <c r="D29" s="289">
        <v>0</v>
      </c>
      <c r="E29">
        <f>D11+D12+D19+D20+D21+D24+D29</f>
        <v>0</v>
      </c>
    </row>
    <row r="32" spans="2:6" ht="12.75">
      <c r="B32" s="309" t="s">
        <v>207</v>
      </c>
      <c r="C32" s="310"/>
      <c r="D32" s="310"/>
      <c r="E32" s="310"/>
      <c r="F32" s="310"/>
    </row>
    <row r="33" spans="2:6" ht="12.75">
      <c r="B33" s="309" t="s">
        <v>208</v>
      </c>
      <c r="C33" s="310"/>
      <c r="D33" s="310"/>
      <c r="E33" s="310"/>
      <c r="F33" s="310"/>
    </row>
    <row r="34" spans="2:6" ht="12.75">
      <c r="B34" s="309" t="s">
        <v>209</v>
      </c>
      <c r="C34" s="310"/>
      <c r="D34" s="310"/>
      <c r="E34" s="310"/>
      <c r="F34" s="310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Récap. comptable cabinet</dc:title>
  <dc:subject/>
  <dc:creator>JL PERROT</dc:creator>
  <cp:keywords/>
  <dc:description/>
  <cp:lastModifiedBy>Naziha</cp:lastModifiedBy>
  <cp:lastPrinted>2000-11-13T17:09:29Z</cp:lastPrinted>
  <dcterms:created xsi:type="dcterms:W3CDTF">2000-09-12T15:11:39Z</dcterms:created>
  <dcterms:modified xsi:type="dcterms:W3CDTF">2021-04-02T20:42:08Z</dcterms:modified>
  <cp:category/>
  <cp:version/>
  <cp:contentType/>
  <cp:contentStatus/>
</cp:coreProperties>
</file>