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60" windowHeight="3480" activeTab="1"/>
  </bookViews>
  <sheets>
    <sheet name="Instructions " sheetId="1" r:id="rId1"/>
    <sheet name="Schedule" sheetId="2" r:id="rId2"/>
  </sheets>
  <definedNames>
    <definedName name="_xlnm.Print_Area" localSheetId="1">'Schedule'!$A$1:$AM$56</definedName>
    <definedName name="Z_E7AFB99F_D8CA_4D37_81FC_CB8F5C4836A4_.wvu.Cols" localSheetId="1" hidden="1">'Schedule'!$H:$M</definedName>
    <definedName name="Z_E7AFB99F_D8CA_4D37_81FC_CB8F5C4836A4_.wvu.PrintArea" localSheetId="1" hidden="1">'Schedule'!$A$3:$AM$56</definedName>
  </definedNames>
  <calcPr fullCalcOnLoad="1"/>
</workbook>
</file>

<file path=xl/sharedStrings.xml><?xml version="1.0" encoding="utf-8"?>
<sst xmlns="http://schemas.openxmlformats.org/spreadsheetml/2006/main" count="142" uniqueCount="67">
  <si>
    <t>Rate</t>
  </si>
  <si>
    <t>Start Date</t>
  </si>
  <si>
    <t>Jul</t>
  </si>
  <si>
    <t>Aug</t>
  </si>
  <si>
    <t>Sep</t>
  </si>
  <si>
    <t>Oct</t>
  </si>
  <si>
    <t>Nov</t>
  </si>
  <si>
    <t>Dec</t>
  </si>
  <si>
    <t>Resource Requirements</t>
  </si>
  <si>
    <t>Organizational Area</t>
  </si>
  <si>
    <t>Role</t>
  </si>
  <si>
    <t>Name</t>
  </si>
  <si>
    <t>Requested Start Date</t>
  </si>
  <si>
    <t>Jul*</t>
  </si>
  <si>
    <t>Sep*</t>
  </si>
  <si>
    <t>Nov*</t>
  </si>
  <si>
    <t>Dec*</t>
  </si>
  <si>
    <t>Total Cost Allocated</t>
  </si>
  <si>
    <t xml:space="preserve"> </t>
  </si>
  <si>
    <t>Days/Month</t>
  </si>
  <si>
    <t>SubTotal:</t>
  </si>
  <si>
    <t>Assumes full time to equal 40 hours/week of productive effort</t>
  </si>
  <si>
    <t>FTE STAFFING (EMPLOYEES)</t>
  </si>
  <si>
    <t>INCREMENTAL STAFFING (CONSULTANTS)</t>
  </si>
  <si>
    <t>%</t>
  </si>
  <si>
    <t>Sub Total:</t>
  </si>
  <si>
    <t>Project Delivery Model</t>
  </si>
  <si>
    <t>QTY</t>
  </si>
  <si>
    <t>TOTAL PROJECT COST:</t>
  </si>
  <si>
    <t>MANAGEMENT RESERVE @ :</t>
  </si>
  <si>
    <t>TOTAL HARDWARE AND SOFTWARE COST:</t>
  </si>
  <si>
    <t xml:space="preserve">TOTAL PROJECT HOURS:  </t>
  </si>
  <si>
    <t>S/W, H/W, SUPPORT, EQUIPMENT AND OTHER EXPENSES</t>
  </si>
  <si>
    <t>Project Solution Delivery Summary:</t>
  </si>
  <si>
    <t xml:space="preserve">     Project Definition</t>
  </si>
  <si>
    <t xml:space="preserve">     Project Analysis/Requirements</t>
  </si>
  <si>
    <t xml:space="preserve">     Project Design</t>
  </si>
  <si>
    <t xml:space="preserve">     Project Development/Build</t>
  </si>
  <si>
    <t xml:space="preserve">     Project Testing</t>
  </si>
  <si>
    <t xml:space="preserve">     Project Deployment</t>
  </si>
  <si>
    <t>FY 2007</t>
  </si>
  <si>
    <t>Program Services</t>
  </si>
  <si>
    <t>Definition:</t>
  </si>
  <si>
    <t>This template can be used throught the project life. From Origination to Execution</t>
  </si>
  <si>
    <t>In the Origination Phase the PM can use it to get an order of magnitute need for resources.</t>
  </si>
  <si>
    <t>Usage:</t>
  </si>
  <si>
    <t>When starting the template you can put generic resources in the spreadsheet.  i.e. Developer,tester,Project Mananger.   The rate</t>
  </si>
  <si>
    <t xml:space="preserve">for US resources is $65.00.   Also, you can put any other hardware costs and consulting costs as best as you know them. </t>
  </si>
  <si>
    <t>In the origination phase you should not really have to worry about when the resources will be within the phases of the plan or if they will be used more in April then June.</t>
  </si>
  <si>
    <t>Origination:</t>
  </si>
  <si>
    <t>In the Initiation phase you can use the template to work with putting assigned resources to the phases of the plan and percentage of utilization.</t>
  </si>
  <si>
    <t xml:space="preserve">In the other phases of the project you can use it to do "WHAT IF" scenerios when looking at new or changed resources prior to changing the Microsoft Project. </t>
  </si>
  <si>
    <t>Initiation:</t>
  </si>
  <si>
    <t>Go ahead and put names to the generic resources and work with percentages of hours needed.</t>
  </si>
  <si>
    <t>Add any consultants in the template with the hourly costs as best the PM know it.</t>
  </si>
  <si>
    <t>Hardware and Software Costs can now be further defined.</t>
  </si>
  <si>
    <t>Execution:</t>
  </si>
  <si>
    <t>As you need to make changes to your resources, whether hardware,software,or human resources</t>
  </si>
  <si>
    <t xml:space="preserve">you can do "What if" scenerios and put the resources hours where you believe the resource is needed.  This will help to start your change requests prior to putting the </t>
  </si>
  <si>
    <t>changes in Microsoft Project.</t>
  </si>
  <si>
    <t>Total</t>
  </si>
  <si>
    <t>Projected End date</t>
  </si>
  <si>
    <t>Project</t>
  </si>
  <si>
    <t>Phase End</t>
  </si>
  <si>
    <t xml:space="preserve">You May Enter Data in the light blue shaded areas . </t>
  </si>
  <si>
    <t>Also, you may format the bars for the phase start and end dates.</t>
  </si>
  <si>
    <t>Resource Planning Worksheet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</si>
</sst>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00"/>
    <numFmt numFmtId="167" formatCode="&quot;$&quot;#,##0"/>
    <numFmt numFmtId="168" formatCode="[$-409]dddd\,\ mmmm\ dd\,\ yyyy"/>
    <numFmt numFmtId="169" formatCode="0.0%"/>
    <numFmt numFmtId="170" formatCode="&quot;$&quot;#,##0;[Red]&quot;$&quot;#,##0"/>
    <numFmt numFmtId="171" formatCode="&quot;$&quot;#,##0.0"/>
    <numFmt numFmtId="172" formatCode="[$-409]mmmmm;@"/>
    <numFmt numFmtId="173" formatCode="[$-409]mmm\-yy;@"/>
    <numFmt numFmtId="174" formatCode="[$-409]mmmm\-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s>
  <fonts count="56">
    <font>
      <sz val="10"/>
      <name val="Arial"/>
      <family val="0"/>
    </font>
    <font>
      <sz val="10"/>
      <name val="Times New Roman"/>
      <family val="1"/>
    </font>
    <font>
      <sz val="8"/>
      <name val="Arial"/>
      <family val="2"/>
    </font>
    <font>
      <b/>
      <sz val="8"/>
      <name val="Arial"/>
      <family val="2"/>
    </font>
    <font>
      <sz val="8"/>
      <color indexed="8"/>
      <name val="Arial"/>
      <family val="2"/>
    </font>
    <font>
      <i/>
      <sz val="8"/>
      <color indexed="22"/>
      <name val="Arial"/>
      <family val="2"/>
    </font>
    <font>
      <sz val="8"/>
      <color indexed="22"/>
      <name val="Arial"/>
      <family val="2"/>
    </font>
    <font>
      <i/>
      <sz val="8"/>
      <color indexed="55"/>
      <name val="Arial"/>
      <family val="2"/>
    </font>
    <font>
      <i/>
      <sz val="8"/>
      <color indexed="23"/>
      <name val="Arial"/>
      <family val="2"/>
    </font>
    <font>
      <sz val="8"/>
      <color indexed="10"/>
      <name val="Arial"/>
      <family val="2"/>
    </font>
    <font>
      <i/>
      <sz val="10"/>
      <color indexed="23"/>
      <name val="Times New Roman"/>
      <family val="1"/>
    </font>
    <font>
      <i/>
      <sz val="10"/>
      <color indexed="23"/>
      <name val="Arial"/>
      <family val="2"/>
    </font>
    <font>
      <u val="single"/>
      <sz val="10"/>
      <color indexed="12"/>
      <name val="Arial"/>
      <family val="2"/>
    </font>
    <font>
      <u val="single"/>
      <sz val="10"/>
      <color indexed="36"/>
      <name val="Arial"/>
      <family val="2"/>
    </font>
    <font>
      <b/>
      <sz val="8"/>
      <color indexed="8"/>
      <name val="Arial"/>
      <family val="2"/>
    </font>
    <font>
      <b/>
      <sz val="8"/>
      <color indexed="17"/>
      <name val="Arial"/>
      <family val="2"/>
    </font>
    <font>
      <b/>
      <sz val="10"/>
      <name val="Arial"/>
      <family val="2"/>
    </font>
    <font>
      <sz val="10"/>
      <name val="Arial Unicode MS"/>
      <family val="2"/>
    </font>
    <font>
      <b/>
      <sz val="8"/>
      <name val="Verdana"/>
      <family val="2"/>
    </font>
    <font>
      <b/>
      <sz val="12"/>
      <name val="Cambria"/>
      <family val="1"/>
    </font>
    <font>
      <sz val="8"/>
      <color indexed="18"/>
      <name val="Arial"/>
      <family val="2"/>
    </font>
    <font>
      <b/>
      <sz val="14"/>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indexed="12"/>
        <bgColor indexed="64"/>
      </patternFill>
    </fill>
    <fill>
      <patternFill patternType="solid">
        <fgColor indexed="2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thin"/>
    </border>
    <border>
      <left style="double"/>
      <right>
        <color indexed="63"/>
      </right>
      <top style="double"/>
      <bottom style="thin"/>
    </border>
    <border>
      <left style="thin"/>
      <right style="thin"/>
      <top style="double"/>
      <bottom style="thin"/>
    </border>
    <border>
      <left>
        <color indexed="63"/>
      </left>
      <right>
        <color indexed="63"/>
      </right>
      <top style="double"/>
      <bottom style="medium"/>
    </border>
    <border>
      <left>
        <color indexed="63"/>
      </left>
      <right style="double"/>
      <top style="double"/>
      <bottom style="medium"/>
    </border>
    <border>
      <left>
        <color indexed="63"/>
      </left>
      <right style="double"/>
      <top>
        <color indexed="63"/>
      </top>
      <bottom>
        <color indexed="63"/>
      </bottom>
    </border>
    <border>
      <left style="double"/>
      <right>
        <color indexed="63"/>
      </right>
      <top style="medium"/>
      <bottom style="thin"/>
    </border>
    <border>
      <left>
        <color indexed="63"/>
      </left>
      <right>
        <color indexed="63"/>
      </right>
      <top style="medium"/>
      <bottom style="thin"/>
    </border>
    <border>
      <left style="hair"/>
      <right style="hair"/>
      <top style="hair"/>
      <bottom>
        <color indexed="63"/>
      </bottom>
    </border>
    <border>
      <left style="double"/>
      <right style="hair"/>
      <top style="hair"/>
      <bottom style="double"/>
    </border>
    <border>
      <left style="hair"/>
      <right style="hair"/>
      <top style="hair"/>
      <bottom style="double"/>
    </border>
    <border>
      <left style="hair"/>
      <right style="hair"/>
      <top>
        <color indexed="63"/>
      </top>
      <bottom style="thin"/>
    </border>
    <border>
      <left>
        <color indexed="63"/>
      </left>
      <right>
        <color indexed="63"/>
      </right>
      <top style="hair"/>
      <bottom style="hair"/>
    </border>
    <border>
      <left style="thin"/>
      <right style="thin"/>
      <top style="double"/>
      <bottom style="double"/>
    </border>
    <border>
      <left style="double"/>
      <right>
        <color indexed="63"/>
      </right>
      <top>
        <color indexed="63"/>
      </top>
      <bottom>
        <color indexed="63"/>
      </bottom>
    </border>
    <border>
      <left>
        <color indexed="63"/>
      </left>
      <right style="hair"/>
      <top style="hair"/>
      <bottom>
        <color indexed="63"/>
      </bottom>
    </border>
    <border>
      <left style="thin"/>
      <right style="thin"/>
      <top style="double"/>
      <bottom>
        <color indexed="63"/>
      </bottom>
    </border>
    <border>
      <left style="double"/>
      <right style="hair"/>
      <top>
        <color indexed="63"/>
      </top>
      <bottom style="hair"/>
    </border>
    <border>
      <left style="hair"/>
      <right style="hair"/>
      <top>
        <color indexed="63"/>
      </top>
      <bottom style="hair"/>
    </border>
    <border>
      <left style="hair"/>
      <right style="hair"/>
      <top>
        <color indexed="63"/>
      </top>
      <bottom>
        <color indexed="63"/>
      </bottom>
    </border>
    <border>
      <left style="double"/>
      <right style="hair"/>
      <top>
        <color indexed="63"/>
      </top>
      <bottom style="thin"/>
    </border>
    <border>
      <left style="hair"/>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medium"/>
    </border>
    <border>
      <left style="double"/>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style="thin"/>
    </border>
    <border>
      <left>
        <color indexed="63"/>
      </left>
      <right>
        <color indexed="63"/>
      </right>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thin"/>
      <right style="double"/>
      <top>
        <color indexed="63"/>
      </top>
      <bottom style="medium"/>
    </border>
    <border>
      <left style="thin"/>
      <right style="hair"/>
      <top style="medium"/>
      <bottom style="thin"/>
    </border>
    <border>
      <left style="thin"/>
      <right style="double"/>
      <top style="medium"/>
      <bottom style="thin"/>
    </border>
    <border>
      <left style="thin"/>
      <right style="thin"/>
      <top>
        <color indexed="63"/>
      </top>
      <bottom style="hair"/>
    </border>
    <border>
      <left style="thin"/>
      <right style="double"/>
      <top>
        <color indexed="63"/>
      </top>
      <bottom>
        <color indexed="63"/>
      </bottom>
    </border>
    <border>
      <left>
        <color indexed="63"/>
      </left>
      <right style="hair"/>
      <top style="hair"/>
      <bottom style="hair"/>
    </border>
    <border>
      <left style="thin"/>
      <right style="double"/>
      <top style="hair"/>
      <bottom style="hair"/>
    </border>
    <border>
      <left style="hair"/>
      <right>
        <color indexed="63"/>
      </right>
      <top style="hair"/>
      <bottom style="double"/>
    </border>
    <border>
      <left style="thin"/>
      <right style="hair"/>
      <top style="hair"/>
      <bottom style="double"/>
    </border>
    <border>
      <left style="thin"/>
      <right style="double"/>
      <top style="hair"/>
      <bottom style="double"/>
    </border>
    <border>
      <left style="thin"/>
      <right style="thin"/>
      <top>
        <color indexed="63"/>
      </top>
      <bottom style="thin"/>
    </border>
    <border>
      <left style="thin"/>
      <right style="double"/>
      <top style="double"/>
      <bottom style="thin"/>
    </border>
    <border>
      <left style="hair"/>
      <right>
        <color indexed="63"/>
      </right>
      <top>
        <color indexed="63"/>
      </top>
      <bottom>
        <color indexed="63"/>
      </bottom>
    </border>
    <border>
      <left style="thin"/>
      <right style="hair"/>
      <top>
        <color indexed="63"/>
      </top>
      <bottom style="hair"/>
    </border>
    <border>
      <left style="thin"/>
      <right style="double"/>
      <top>
        <color indexed="63"/>
      </top>
      <bottom style="hair"/>
    </border>
    <border>
      <left style="hair"/>
      <right>
        <color indexed="63"/>
      </right>
      <top style="hair"/>
      <bottom>
        <color indexed="63"/>
      </bottom>
    </border>
    <border>
      <left style="thin"/>
      <right style="hair"/>
      <top style="hair"/>
      <bottom style="hair"/>
    </border>
    <border>
      <left style="thin"/>
      <right style="double"/>
      <top>
        <color indexed="63"/>
      </top>
      <bottom style="double"/>
    </border>
    <border>
      <left style="thin"/>
      <right style="double"/>
      <top>
        <color indexed="63"/>
      </top>
      <bottom style="thin"/>
    </border>
    <border>
      <left style="thin"/>
      <right>
        <color indexed="63"/>
      </right>
      <top style="thin"/>
      <bottom style="hair"/>
    </border>
    <border>
      <left>
        <color indexed="63"/>
      </left>
      <right style="double"/>
      <top>
        <color indexed="63"/>
      </top>
      <bottom style="hair"/>
    </border>
    <border>
      <left>
        <color indexed="63"/>
      </left>
      <right style="double"/>
      <top style="hair"/>
      <bottom style="hair"/>
    </border>
    <border>
      <left style="hair"/>
      <right style="hair"/>
      <top style="double"/>
      <bottom style="hair"/>
    </border>
    <border>
      <left style="hair"/>
      <right>
        <color indexed="63"/>
      </right>
      <top>
        <color indexed="63"/>
      </top>
      <bottom style="hair"/>
    </border>
    <border>
      <left style="thin"/>
      <right style="hair"/>
      <top style="double"/>
      <bottom style="hair"/>
    </border>
    <border>
      <left style="thin"/>
      <right style="double"/>
      <top style="double"/>
      <bottom style="hair"/>
    </border>
    <border>
      <left style="thin"/>
      <right>
        <color indexed="63"/>
      </right>
      <top style="double"/>
      <bottom>
        <color indexed="63"/>
      </bottom>
    </border>
    <border>
      <left style="thin"/>
      <right style="hair"/>
      <top style="double"/>
      <bottom style="double"/>
    </border>
    <border>
      <left style="thin"/>
      <right style="double"/>
      <top style="double"/>
      <bottom>
        <color indexed="63"/>
      </bottom>
    </border>
    <border>
      <left style="thin"/>
      <right style="double"/>
      <top style="double"/>
      <bottom style="double"/>
    </border>
    <border>
      <left style="thin"/>
      <right>
        <color indexed="63"/>
      </right>
      <top style="double"/>
      <bottom style="double"/>
    </border>
    <border>
      <left style="hair"/>
      <right style="hair"/>
      <top style="hair"/>
      <bottom style="hair"/>
    </border>
    <border>
      <left style="double"/>
      <right style="hair"/>
      <top style="hair"/>
      <bottom style="hair"/>
    </border>
    <border>
      <left style="thin"/>
      <right>
        <color indexed="63"/>
      </right>
      <top>
        <color indexed="63"/>
      </top>
      <bottom style="thin"/>
    </border>
    <border>
      <left style="hair"/>
      <right>
        <color indexed="63"/>
      </right>
      <top style="hair"/>
      <bottom style="hair"/>
    </border>
    <border>
      <left>
        <color indexed="63"/>
      </left>
      <right>
        <color indexed="63"/>
      </right>
      <top>
        <color indexed="63"/>
      </top>
      <bottom style="thin"/>
    </border>
    <border>
      <left style="double"/>
      <right>
        <color indexed="63"/>
      </right>
      <top>
        <color indexed="63"/>
      </top>
      <bottom style="hair"/>
    </border>
    <border>
      <left>
        <color indexed="63"/>
      </left>
      <right>
        <color indexed="63"/>
      </right>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3" fillId="32" borderId="10" xfId="0" applyFont="1" applyFill="1" applyBorder="1" applyAlignment="1">
      <alignment/>
    </xf>
    <xf numFmtId="14" fontId="2" fillId="0" borderId="0" xfId="0" applyNumberFormat="1" applyFont="1" applyFill="1" applyBorder="1" applyAlignment="1">
      <alignment horizontal="left"/>
    </xf>
    <xf numFmtId="0" fontId="3"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horizontal="center"/>
    </xf>
    <xf numFmtId="0" fontId="3" fillId="32" borderId="14"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14" fontId="2" fillId="0" borderId="15" xfId="0" applyNumberFormat="1" applyFont="1" applyFill="1" applyBorder="1" applyAlignment="1">
      <alignment horizontal="left"/>
    </xf>
    <xf numFmtId="0" fontId="3" fillId="0" borderId="0"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7" xfId="0" applyFont="1" applyFill="1" applyBorder="1" applyAlignment="1">
      <alignment horizontal="center"/>
    </xf>
    <xf numFmtId="0" fontId="3" fillId="33" borderId="0" xfId="0" applyFont="1" applyFill="1" applyBorder="1" applyAlignment="1">
      <alignment horizontal="center" wrapText="1"/>
    </xf>
    <xf numFmtId="0" fontId="3" fillId="33" borderId="0" xfId="0" applyFont="1" applyFill="1" applyBorder="1" applyAlignment="1">
      <alignment horizontal="center"/>
    </xf>
    <xf numFmtId="0" fontId="4" fillId="0" borderId="0" xfId="0" applyFont="1" applyBorder="1" applyAlignment="1">
      <alignment/>
    </xf>
    <xf numFmtId="14" fontId="2" fillId="0" borderId="18" xfId="44" applyNumberFormat="1" applyFont="1" applyBorder="1" applyAlignment="1">
      <alignment/>
    </xf>
    <xf numFmtId="0" fontId="2" fillId="0" borderId="18" xfId="0" applyFont="1" applyFill="1" applyBorder="1" applyAlignment="1">
      <alignment/>
    </xf>
    <xf numFmtId="0" fontId="2" fillId="0" borderId="18" xfId="0" applyFont="1" applyBorder="1" applyAlignment="1">
      <alignment/>
    </xf>
    <xf numFmtId="44" fontId="5" fillId="0" borderId="18" xfId="44" applyFont="1" applyBorder="1" applyAlignment="1">
      <alignment/>
    </xf>
    <xf numFmtId="0" fontId="2" fillId="0" borderId="19" xfId="0" applyFont="1" applyBorder="1" applyAlignment="1">
      <alignment/>
    </xf>
    <xf numFmtId="0" fontId="2" fillId="0" borderId="20" xfId="0" applyFont="1" applyBorder="1" applyAlignment="1">
      <alignment/>
    </xf>
    <xf numFmtId="44" fontId="2" fillId="0" borderId="20" xfId="44" applyFont="1" applyBorder="1" applyAlignment="1">
      <alignment/>
    </xf>
    <xf numFmtId="14" fontId="2" fillId="0" borderId="20" xfId="44" applyNumberFormat="1" applyFont="1" applyBorder="1" applyAlignment="1">
      <alignment/>
    </xf>
    <xf numFmtId="0" fontId="2" fillId="0" borderId="21" xfId="0" applyFont="1" applyFill="1" applyBorder="1" applyAlignment="1">
      <alignment/>
    </xf>
    <xf numFmtId="0" fontId="2" fillId="0" borderId="21" xfId="0" applyFont="1" applyBorder="1" applyAlignment="1">
      <alignment/>
    </xf>
    <xf numFmtId="0" fontId="6" fillId="0" borderId="22" xfId="0" applyFont="1" applyBorder="1" applyAlignment="1">
      <alignment/>
    </xf>
    <xf numFmtId="0" fontId="6" fillId="0" borderId="0" xfId="0" applyFont="1" applyBorder="1" applyAlignment="1">
      <alignment/>
    </xf>
    <xf numFmtId="0" fontId="7" fillId="0" borderId="0" xfId="0" applyFont="1" applyBorder="1" applyAlignment="1">
      <alignment/>
    </xf>
    <xf numFmtId="44" fontId="9" fillId="0" borderId="20" xfId="44" applyFont="1" applyBorder="1" applyAlignment="1">
      <alignment/>
    </xf>
    <xf numFmtId="0" fontId="2" fillId="0" borderId="23" xfId="0" applyFont="1" applyFill="1" applyBorder="1" applyAlignment="1">
      <alignment/>
    </xf>
    <xf numFmtId="14" fontId="6" fillId="0" borderId="0" xfId="0" applyNumberFormat="1" applyFont="1" applyFill="1" applyBorder="1" applyAlignment="1">
      <alignment horizontal="left"/>
    </xf>
    <xf numFmtId="0" fontId="8" fillId="0" borderId="0"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horizontal="center"/>
    </xf>
    <xf numFmtId="0" fontId="8" fillId="0" borderId="0" xfId="0" applyFont="1" applyFill="1" applyBorder="1" applyAlignment="1">
      <alignment horizontal="left"/>
    </xf>
    <xf numFmtId="0" fontId="8" fillId="0" borderId="24" xfId="0" applyFont="1" applyFill="1" applyBorder="1" applyAlignment="1">
      <alignment/>
    </xf>
    <xf numFmtId="0" fontId="11" fillId="0" borderId="0" xfId="0" applyFont="1" applyFill="1" applyBorder="1" applyAlignment="1">
      <alignment horizontal="left"/>
    </xf>
    <xf numFmtId="0" fontId="4" fillId="0" borderId="20" xfId="0" applyFont="1" applyFill="1" applyBorder="1" applyAlignment="1">
      <alignment/>
    </xf>
    <xf numFmtId="0" fontId="4" fillId="0" borderId="20" xfId="0" applyFont="1" applyBorder="1" applyAlignment="1">
      <alignment/>
    </xf>
    <xf numFmtId="9" fontId="3" fillId="33" borderId="0" xfId="0" applyNumberFormat="1" applyFont="1" applyFill="1" applyBorder="1" applyAlignment="1">
      <alignment horizontal="center" wrapText="1"/>
    </xf>
    <xf numFmtId="9" fontId="3" fillId="33" borderId="25" xfId="0" applyNumberFormat="1" applyFont="1" applyFill="1" applyBorder="1" applyAlignment="1">
      <alignment horizontal="center" wrapText="1"/>
    </xf>
    <xf numFmtId="9" fontId="2" fillId="0" borderId="20" xfId="44" applyNumberFormat="1" applyFont="1" applyBorder="1" applyAlignment="1">
      <alignment/>
    </xf>
    <xf numFmtId="3" fontId="2" fillId="0" borderId="26" xfId="0" applyNumberFormat="1" applyFont="1" applyFill="1" applyBorder="1" applyAlignment="1">
      <alignment/>
    </xf>
    <xf numFmtId="14" fontId="3" fillId="0" borderId="0" xfId="0" applyNumberFormat="1" applyFont="1" applyFill="1" applyBorder="1" applyAlignment="1">
      <alignment horizontal="right"/>
    </xf>
    <xf numFmtId="0" fontId="2" fillId="0" borderId="27" xfId="0" applyFont="1" applyBorder="1" applyAlignment="1">
      <alignment/>
    </xf>
    <xf numFmtId="0" fontId="2" fillId="0" borderId="28" xfId="0" applyFont="1" applyBorder="1" applyAlignment="1">
      <alignment/>
    </xf>
    <xf numFmtId="44" fontId="2" fillId="0" borderId="28" xfId="44" applyFont="1" applyBorder="1" applyAlignment="1">
      <alignment/>
    </xf>
    <xf numFmtId="167" fontId="7" fillId="0" borderId="20" xfId="0" applyNumberFormat="1" applyFont="1" applyFill="1" applyBorder="1" applyAlignment="1">
      <alignment/>
    </xf>
    <xf numFmtId="167" fontId="7" fillId="0" borderId="20" xfId="0" applyNumberFormat="1" applyFont="1" applyBorder="1" applyAlignment="1">
      <alignment/>
    </xf>
    <xf numFmtId="167" fontId="4" fillId="0" borderId="28" xfId="0" applyNumberFormat="1" applyFont="1" applyFill="1" applyBorder="1" applyAlignment="1">
      <alignment/>
    </xf>
    <xf numFmtId="44" fontId="2" fillId="0" borderId="29" xfId="44" applyFont="1" applyBorder="1" applyAlignment="1">
      <alignment/>
    </xf>
    <xf numFmtId="9" fontId="2" fillId="0" borderId="29" xfId="44" applyNumberFormat="1" applyFont="1" applyBorder="1" applyAlignment="1">
      <alignment/>
    </xf>
    <xf numFmtId="14" fontId="2" fillId="0" borderId="29" xfId="44" applyNumberFormat="1" applyFont="1" applyBorder="1" applyAlignment="1">
      <alignment/>
    </xf>
    <xf numFmtId="0" fontId="2" fillId="0" borderId="29" xfId="0" applyFont="1" applyFill="1" applyBorder="1" applyAlignment="1">
      <alignment/>
    </xf>
    <xf numFmtId="0" fontId="2" fillId="0" borderId="29" xfId="0" applyFont="1" applyBorder="1" applyAlignment="1">
      <alignment/>
    </xf>
    <xf numFmtId="3" fontId="4" fillId="0" borderId="21" xfId="0" applyNumberFormat="1" applyFont="1" applyBorder="1" applyAlignment="1">
      <alignment/>
    </xf>
    <xf numFmtId="0" fontId="3" fillId="0" borderId="30" xfId="0" applyFont="1" applyBorder="1" applyAlignment="1">
      <alignment/>
    </xf>
    <xf numFmtId="44" fontId="2" fillId="0" borderId="21" xfId="44" applyFont="1" applyBorder="1" applyAlignment="1">
      <alignment/>
    </xf>
    <xf numFmtId="9" fontId="2" fillId="0" borderId="21" xfId="44" applyNumberFormat="1" applyFont="1" applyBorder="1" applyAlignment="1">
      <alignment/>
    </xf>
    <xf numFmtId="14" fontId="3" fillId="0" borderId="31" xfId="44" applyNumberFormat="1" applyFont="1" applyBorder="1" applyAlignment="1">
      <alignment horizontal="right"/>
    </xf>
    <xf numFmtId="0" fontId="3" fillId="32" borderId="32" xfId="0" applyFont="1" applyFill="1" applyBorder="1" applyAlignment="1">
      <alignment horizontal="right"/>
    </xf>
    <xf numFmtId="0" fontId="3" fillId="32" borderId="33" xfId="0" applyFont="1" applyFill="1" applyBorder="1" applyAlignment="1">
      <alignment horizontal="right"/>
    </xf>
    <xf numFmtId="0" fontId="3" fillId="32" borderId="34" xfId="0" applyFont="1" applyFill="1" applyBorder="1" applyAlignment="1">
      <alignment horizontal="right"/>
    </xf>
    <xf numFmtId="0" fontId="0" fillId="0" borderId="0" xfId="0" applyBorder="1" applyAlignment="1">
      <alignment/>
    </xf>
    <xf numFmtId="9" fontId="2" fillId="0" borderId="26" xfId="0" applyNumberFormat="1" applyFont="1" applyFill="1" applyBorder="1" applyAlignment="1">
      <alignment/>
    </xf>
    <xf numFmtId="0" fontId="3" fillId="32" borderId="35" xfId="0" applyFont="1" applyFill="1" applyBorder="1" applyAlignment="1">
      <alignment horizontal="center"/>
    </xf>
    <xf numFmtId="0" fontId="3" fillId="32" borderId="36" xfId="0" applyFont="1" applyFill="1" applyBorder="1" applyAlignment="1">
      <alignment horizontal="center" wrapText="1"/>
    </xf>
    <xf numFmtId="0" fontId="3" fillId="32" borderId="37" xfId="0" applyFont="1" applyFill="1" applyBorder="1" applyAlignment="1">
      <alignment horizontal="center" wrapText="1"/>
    </xf>
    <xf numFmtId="0" fontId="3" fillId="32" borderId="37" xfId="0" applyFont="1" applyFill="1" applyBorder="1" applyAlignment="1">
      <alignment horizontal="center"/>
    </xf>
    <xf numFmtId="0" fontId="3" fillId="32" borderId="38" xfId="0" applyFont="1" applyFill="1" applyBorder="1" applyAlignment="1">
      <alignment horizontal="center" wrapText="1"/>
    </xf>
    <xf numFmtId="0" fontId="3" fillId="32" borderId="38" xfId="0" applyFont="1" applyFill="1" applyBorder="1" applyAlignment="1">
      <alignment horizontal="center"/>
    </xf>
    <xf numFmtId="0" fontId="3" fillId="32" borderId="39" xfId="0" applyFont="1" applyFill="1" applyBorder="1" applyAlignment="1">
      <alignment horizontal="center"/>
    </xf>
    <xf numFmtId="0" fontId="3" fillId="32" borderId="40" xfId="0" applyFont="1" applyFill="1" applyBorder="1" applyAlignment="1">
      <alignment/>
    </xf>
    <xf numFmtId="0" fontId="3" fillId="32" borderId="41" xfId="0" applyFont="1" applyFill="1" applyBorder="1" applyAlignment="1">
      <alignment/>
    </xf>
    <xf numFmtId="0" fontId="3" fillId="32" borderId="41" xfId="0" applyFont="1" applyFill="1" applyBorder="1" applyAlignment="1">
      <alignment horizontal="center"/>
    </xf>
    <xf numFmtId="0" fontId="3" fillId="32" borderId="42" xfId="0" applyFont="1" applyFill="1" applyBorder="1" applyAlignment="1">
      <alignment horizontal="center"/>
    </xf>
    <xf numFmtId="10" fontId="3" fillId="32" borderId="34" xfId="0" applyNumberFormat="1" applyFont="1" applyFill="1" applyBorder="1" applyAlignment="1">
      <alignment horizontal="right"/>
    </xf>
    <xf numFmtId="0" fontId="16" fillId="0" borderId="0" xfId="0" applyFont="1" applyAlignment="1">
      <alignment/>
    </xf>
    <xf numFmtId="0" fontId="3" fillId="32" borderId="43" xfId="0" applyFont="1" applyFill="1" applyBorder="1" applyAlignment="1">
      <alignment/>
    </xf>
    <xf numFmtId="0" fontId="3" fillId="32" borderId="41" xfId="0" applyFont="1" applyFill="1" applyBorder="1" applyAlignment="1">
      <alignment/>
    </xf>
    <xf numFmtId="0" fontId="3" fillId="32" borderId="44" xfId="0" applyFont="1" applyFill="1" applyBorder="1" applyAlignment="1">
      <alignment horizontal="center"/>
    </xf>
    <xf numFmtId="0" fontId="0" fillId="0" borderId="0" xfId="0" applyFill="1" applyBorder="1" applyAlignment="1">
      <alignment/>
    </xf>
    <xf numFmtId="0" fontId="18" fillId="0" borderId="0" xfId="0" applyFont="1" applyAlignment="1">
      <alignment horizontal="center"/>
    </xf>
    <xf numFmtId="14" fontId="2" fillId="0" borderId="0" xfId="0" applyNumberFormat="1" applyFont="1" applyAlignment="1">
      <alignment/>
    </xf>
    <xf numFmtId="0" fontId="3" fillId="0" borderId="0" xfId="0" applyFont="1" applyFill="1" applyBorder="1" applyAlignment="1" applyProtection="1">
      <alignment/>
      <protection locked="0"/>
    </xf>
    <xf numFmtId="14" fontId="3" fillId="0" borderId="0" xfId="0" applyNumberFormat="1"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14" fontId="2" fillId="0" borderId="0" xfId="0" applyNumberFormat="1" applyFont="1" applyFill="1" applyBorder="1" applyAlignment="1" applyProtection="1">
      <alignment horizontal="left"/>
      <protection locked="0"/>
    </xf>
    <xf numFmtId="0" fontId="1" fillId="0" borderId="0" xfId="0" applyFont="1" applyFill="1" applyAlignment="1" applyProtection="1">
      <alignment/>
      <protection locked="0"/>
    </xf>
    <xf numFmtId="0" fontId="3" fillId="0" borderId="0" xfId="0" applyFont="1" applyFill="1" applyBorder="1" applyAlignment="1" applyProtection="1">
      <alignment horizontal="left"/>
      <protection locked="0"/>
    </xf>
    <xf numFmtId="167" fontId="3" fillId="0" borderId="0" xfId="0" applyNumberFormat="1" applyFont="1" applyFill="1" applyBorder="1" applyAlignment="1" applyProtection="1">
      <alignment horizontal="center"/>
      <protection locked="0"/>
    </xf>
    <xf numFmtId="0" fontId="1" fillId="0" borderId="0" xfId="0" applyFont="1" applyAlignment="1" applyProtection="1">
      <alignment/>
      <protection locked="0"/>
    </xf>
    <xf numFmtId="167" fontId="14" fillId="34" borderId="43" xfId="0" applyNumberFormat="1" applyFont="1" applyFill="1" applyBorder="1" applyAlignment="1" applyProtection="1">
      <alignment horizontal="center"/>
      <protection locked="0"/>
    </xf>
    <xf numFmtId="167" fontId="15" fillId="34" borderId="44" xfId="0" applyNumberFormat="1" applyFont="1" applyFill="1" applyBorder="1" applyAlignment="1" applyProtection="1">
      <alignment horizontal="center"/>
      <protection locked="0"/>
    </xf>
    <xf numFmtId="0" fontId="3" fillId="35" borderId="43" xfId="0" applyFont="1" applyFill="1" applyBorder="1" applyAlignment="1" applyProtection="1">
      <alignment horizontal="center"/>
      <protection locked="0"/>
    </xf>
    <xf numFmtId="0" fontId="3" fillId="35" borderId="41" xfId="0" applyFont="1" applyFill="1" applyBorder="1" applyAlignment="1" applyProtection="1">
      <alignment horizontal="center"/>
      <protection locked="0"/>
    </xf>
    <xf numFmtId="0" fontId="3" fillId="35" borderId="44" xfId="0" applyFont="1" applyFill="1" applyBorder="1" applyAlignment="1" applyProtection="1">
      <alignment horizontal="center"/>
      <protection locked="0"/>
    </xf>
    <xf numFmtId="0" fontId="3" fillId="36" borderId="43" xfId="0" applyFont="1" applyFill="1" applyBorder="1" applyAlignment="1" applyProtection="1">
      <alignment horizontal="center"/>
      <protection locked="0"/>
    </xf>
    <xf numFmtId="0" fontId="3" fillId="36" borderId="41" xfId="0" applyFont="1" applyFill="1" applyBorder="1" applyAlignment="1" applyProtection="1">
      <alignment horizontal="center"/>
      <protection locked="0"/>
    </xf>
    <xf numFmtId="14" fontId="6" fillId="0" borderId="0" xfId="0" applyNumberFormat="1" applyFont="1" applyFill="1" applyBorder="1" applyAlignment="1" applyProtection="1">
      <alignment horizontal="left"/>
      <protection locked="0"/>
    </xf>
    <xf numFmtId="167" fontId="3" fillId="0" borderId="0" xfId="0" applyNumberFormat="1" applyFont="1" applyFill="1" applyBorder="1" applyAlignment="1" applyProtection="1">
      <alignment horizontal="lef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protection locked="0"/>
    </xf>
    <xf numFmtId="167" fontId="4" fillId="0" borderId="0" xfId="0" applyNumberFormat="1" applyFont="1" applyBorder="1" applyAlignment="1" applyProtection="1">
      <alignment/>
      <protection locked="0"/>
    </xf>
    <xf numFmtId="0" fontId="2" fillId="0" borderId="0" xfId="0" applyFont="1" applyBorder="1" applyAlignment="1" applyProtection="1">
      <alignment/>
      <protection locked="0"/>
    </xf>
    <xf numFmtId="0" fontId="2" fillId="0" borderId="19" xfId="0" applyFont="1" applyBorder="1" applyAlignment="1" applyProtection="1">
      <alignment/>
      <protection locked="0"/>
    </xf>
    <xf numFmtId="0" fontId="2" fillId="0" borderId="20" xfId="0" applyFont="1" applyBorder="1" applyAlignment="1" applyProtection="1">
      <alignment/>
      <protection locked="0"/>
    </xf>
    <xf numFmtId="44" fontId="2" fillId="0" borderId="20" xfId="44" applyFont="1" applyBorder="1" applyAlignment="1" applyProtection="1">
      <alignment/>
      <protection locked="0"/>
    </xf>
    <xf numFmtId="9" fontId="2" fillId="0" borderId="20" xfId="44" applyNumberFormat="1" applyFont="1" applyBorder="1" applyAlignment="1" applyProtection="1">
      <alignment/>
      <protection locked="0"/>
    </xf>
    <xf numFmtId="14" fontId="2" fillId="0" borderId="20" xfId="44" applyNumberFormat="1" applyFont="1" applyBorder="1" applyAlignment="1" applyProtection="1">
      <alignment/>
      <protection locked="0"/>
    </xf>
    <xf numFmtId="0" fontId="2" fillId="0" borderId="20" xfId="0" applyFont="1" applyFill="1" applyBorder="1" applyAlignment="1" applyProtection="1">
      <alignment/>
      <protection locked="0"/>
    </xf>
    <xf numFmtId="167" fontId="7" fillId="0" borderId="18" xfId="0" applyNumberFormat="1" applyFont="1" applyBorder="1" applyAlignment="1">
      <alignment/>
    </xf>
    <xf numFmtId="0" fontId="3" fillId="32" borderId="45" xfId="0" applyNumberFormat="1" applyFont="1" applyFill="1" applyBorder="1" applyAlignment="1" applyProtection="1">
      <alignment horizontal="center"/>
      <protection/>
    </xf>
    <xf numFmtId="0" fontId="3" fillId="32" borderId="38" xfId="0" applyFont="1" applyFill="1" applyBorder="1" applyAlignment="1" applyProtection="1">
      <alignment horizontal="center" wrapText="1"/>
      <protection/>
    </xf>
    <xf numFmtId="0" fontId="3" fillId="32" borderId="46" xfId="0" applyFont="1" applyFill="1" applyBorder="1" applyAlignment="1" applyProtection="1">
      <alignment horizontal="center" wrapText="1"/>
      <protection/>
    </xf>
    <xf numFmtId="3" fontId="3" fillId="0" borderId="17" xfId="0" applyNumberFormat="1" applyFont="1" applyFill="1" applyBorder="1" applyAlignment="1" applyProtection="1">
      <alignment horizontal="center"/>
      <protection/>
    </xf>
    <xf numFmtId="0" fontId="3" fillId="0" borderId="47" xfId="0" applyFont="1" applyFill="1" applyBorder="1" applyAlignment="1" applyProtection="1">
      <alignment horizontal="center" wrapText="1"/>
      <protection/>
    </xf>
    <xf numFmtId="0" fontId="3" fillId="0" borderId="48" xfId="0" applyFont="1" applyFill="1" applyBorder="1" applyAlignment="1" applyProtection="1">
      <alignment horizontal="center" wrapText="1"/>
      <protection/>
    </xf>
    <xf numFmtId="1" fontId="17" fillId="0" borderId="0" xfId="0" applyNumberFormat="1" applyFont="1" applyAlignment="1" applyProtection="1">
      <alignment/>
      <protection/>
    </xf>
    <xf numFmtId="0" fontId="3" fillId="33" borderId="0" xfId="0" applyFont="1" applyFill="1" applyBorder="1" applyAlignment="1" applyProtection="1">
      <alignment horizontal="center"/>
      <protection/>
    </xf>
    <xf numFmtId="1" fontId="3" fillId="33" borderId="49" xfId="0" applyNumberFormat="1" applyFont="1" applyFill="1" applyBorder="1" applyAlignment="1" applyProtection="1">
      <alignment horizontal="center" wrapText="1"/>
      <protection/>
    </xf>
    <xf numFmtId="0" fontId="3" fillId="33" borderId="50" xfId="0" applyFont="1" applyFill="1" applyBorder="1" applyAlignment="1" applyProtection="1">
      <alignment horizontal="center" wrapText="1"/>
      <protection/>
    </xf>
    <xf numFmtId="1" fontId="2" fillId="0" borderId="51" xfId="0" applyNumberFormat="1" applyFont="1" applyBorder="1" applyAlignment="1" applyProtection="1">
      <alignment/>
      <protection/>
    </xf>
    <xf numFmtId="167" fontId="4" fillId="0" borderId="52" xfId="0" applyNumberFormat="1" applyFont="1" applyBorder="1" applyAlignment="1" applyProtection="1">
      <alignment/>
      <protection/>
    </xf>
    <xf numFmtId="0" fontId="4" fillId="0" borderId="20" xfId="0" applyFont="1" applyBorder="1" applyAlignment="1" applyProtection="1">
      <alignment/>
      <protection/>
    </xf>
    <xf numFmtId="0" fontId="4" fillId="0" borderId="53" xfId="0" applyFont="1" applyBorder="1" applyAlignment="1" applyProtection="1">
      <alignment/>
      <protection/>
    </xf>
    <xf numFmtId="0" fontId="4" fillId="0" borderId="20" xfId="0" applyFont="1" applyFill="1" applyBorder="1" applyAlignment="1" applyProtection="1">
      <alignment/>
      <protection/>
    </xf>
    <xf numFmtId="1" fontId="2" fillId="0" borderId="54" xfId="0" applyNumberFormat="1" applyFont="1" applyBorder="1" applyAlignment="1" applyProtection="1">
      <alignment/>
      <protection/>
    </xf>
    <xf numFmtId="167" fontId="4" fillId="0" borderId="55" xfId="0" applyNumberFormat="1" applyFont="1" applyBorder="1" applyAlignment="1" applyProtection="1">
      <alignment/>
      <protection/>
    </xf>
    <xf numFmtId="3" fontId="4" fillId="0" borderId="21" xfId="0" applyNumberFormat="1" applyFont="1" applyBorder="1" applyAlignment="1" applyProtection="1">
      <alignment/>
      <protection/>
    </xf>
    <xf numFmtId="3" fontId="4" fillId="0" borderId="31" xfId="0" applyNumberFormat="1" applyFont="1" applyBorder="1" applyAlignment="1" applyProtection="1">
      <alignment/>
      <protection/>
    </xf>
    <xf numFmtId="3" fontId="4" fillId="0" borderId="56" xfId="0" applyNumberFormat="1" applyFont="1" applyBorder="1" applyAlignment="1" applyProtection="1">
      <alignment/>
      <protection/>
    </xf>
    <xf numFmtId="167" fontId="4" fillId="0" borderId="57" xfId="0" applyNumberFormat="1" applyFont="1" applyBorder="1" applyAlignment="1" applyProtection="1">
      <alignment/>
      <protection/>
    </xf>
    <xf numFmtId="0" fontId="2" fillId="0" borderId="29" xfId="0" applyFont="1" applyBorder="1" applyAlignment="1" applyProtection="1">
      <alignment/>
      <protection/>
    </xf>
    <xf numFmtId="0" fontId="2" fillId="0" borderId="58" xfId="0" applyFont="1" applyBorder="1" applyAlignment="1" applyProtection="1">
      <alignment/>
      <protection/>
    </xf>
    <xf numFmtId="0" fontId="2" fillId="0" borderId="29" xfId="0" applyFont="1" applyFill="1" applyBorder="1" applyAlignment="1" applyProtection="1">
      <alignment/>
      <protection/>
    </xf>
    <xf numFmtId="3" fontId="2" fillId="0" borderId="59" xfId="0" applyNumberFormat="1" applyFont="1" applyBorder="1" applyAlignment="1" applyProtection="1">
      <alignment/>
      <protection/>
    </xf>
    <xf numFmtId="167" fontId="2" fillId="0" borderId="60" xfId="0" applyNumberFormat="1" applyFont="1" applyBorder="1" applyAlignment="1" applyProtection="1">
      <alignment/>
      <protection/>
    </xf>
    <xf numFmtId="0" fontId="2" fillId="0" borderId="18" xfId="0" applyFont="1" applyBorder="1" applyAlignment="1" applyProtection="1">
      <alignment/>
      <protection/>
    </xf>
    <xf numFmtId="0" fontId="2" fillId="0" borderId="61" xfId="0" applyFont="1" applyBorder="1" applyAlignment="1" applyProtection="1">
      <alignment/>
      <protection/>
    </xf>
    <xf numFmtId="0" fontId="2" fillId="0" borderId="18" xfId="0" applyFont="1" applyFill="1" applyBorder="1" applyAlignment="1" applyProtection="1">
      <alignment/>
      <protection/>
    </xf>
    <xf numFmtId="3" fontId="2" fillId="0" borderId="62" xfId="0" applyNumberFormat="1" applyFont="1" applyBorder="1" applyAlignment="1" applyProtection="1">
      <alignment/>
      <protection/>
    </xf>
    <xf numFmtId="167" fontId="2" fillId="0" borderId="52" xfId="0" applyNumberFormat="1" applyFont="1" applyBorder="1" applyAlignment="1" applyProtection="1">
      <alignment/>
      <protection/>
    </xf>
    <xf numFmtId="1" fontId="2" fillId="0" borderId="62" xfId="0" applyNumberFormat="1" applyFont="1" applyBorder="1" applyAlignment="1" applyProtection="1">
      <alignment/>
      <protection/>
    </xf>
    <xf numFmtId="0" fontId="2" fillId="0" borderId="20" xfId="0" applyFont="1" applyBorder="1" applyAlignment="1" applyProtection="1">
      <alignment/>
      <protection/>
    </xf>
    <xf numFmtId="0" fontId="2" fillId="0" borderId="53" xfId="0" applyFont="1" applyBorder="1" applyAlignment="1" applyProtection="1">
      <alignment/>
      <protection/>
    </xf>
    <xf numFmtId="0" fontId="2" fillId="0" borderId="20" xfId="0" applyFont="1" applyFill="1" applyBorder="1" applyAlignment="1" applyProtection="1">
      <alignment/>
      <protection/>
    </xf>
    <xf numFmtId="3" fontId="2" fillId="0" borderId="54" xfId="0" applyNumberFormat="1" applyFont="1" applyBorder="1" applyAlignment="1" applyProtection="1">
      <alignment/>
      <protection/>
    </xf>
    <xf numFmtId="167" fontId="2" fillId="0" borderId="63" xfId="0" applyNumberFormat="1" applyFont="1" applyBorder="1" applyAlignment="1" applyProtection="1">
      <alignment/>
      <protection/>
    </xf>
    <xf numFmtId="0" fontId="2" fillId="0" borderId="21" xfId="0" applyFont="1" applyFill="1" applyBorder="1" applyAlignment="1" applyProtection="1">
      <alignment/>
      <protection/>
    </xf>
    <xf numFmtId="0" fontId="2" fillId="0" borderId="31" xfId="0" applyFont="1" applyFill="1" applyBorder="1" applyAlignment="1" applyProtection="1">
      <alignment/>
      <protection/>
    </xf>
    <xf numFmtId="3" fontId="2" fillId="0" borderId="56" xfId="0" applyNumberFormat="1" applyFont="1" applyBorder="1" applyAlignment="1" applyProtection="1">
      <alignment/>
      <protection/>
    </xf>
    <xf numFmtId="167" fontId="2" fillId="0" borderId="64" xfId="0" applyNumberFormat="1" applyFont="1" applyBorder="1" applyAlignment="1" applyProtection="1">
      <alignment/>
      <protection/>
    </xf>
    <xf numFmtId="0" fontId="6" fillId="0" borderId="22" xfId="0" applyFont="1" applyBorder="1" applyAlignment="1" applyProtection="1">
      <alignment/>
      <protection/>
    </xf>
    <xf numFmtId="3" fontId="2" fillId="0" borderId="65" xfId="0" applyNumberFormat="1" applyFont="1" applyBorder="1" applyAlignment="1" applyProtection="1">
      <alignment horizontal="center"/>
      <protection/>
    </xf>
    <xf numFmtId="167" fontId="2" fillId="0" borderId="66" xfId="0" applyNumberFormat="1" applyFont="1" applyBorder="1" applyAlignment="1" applyProtection="1">
      <alignment/>
      <protection/>
    </xf>
    <xf numFmtId="167" fontId="2" fillId="0" borderId="62" xfId="0" applyNumberFormat="1" applyFont="1" applyBorder="1" applyAlignment="1" applyProtection="1">
      <alignment/>
      <protection/>
    </xf>
    <xf numFmtId="167" fontId="2" fillId="0" borderId="67" xfId="0" applyNumberFormat="1" applyFont="1" applyBorder="1" applyAlignment="1" applyProtection="1">
      <alignment/>
      <protection/>
    </xf>
    <xf numFmtId="167" fontId="2" fillId="0" borderId="18" xfId="0" applyNumberFormat="1" applyFont="1" applyFill="1" applyBorder="1" applyAlignment="1" applyProtection="1">
      <alignment/>
      <protection/>
    </xf>
    <xf numFmtId="167" fontId="7" fillId="0" borderId="20" xfId="0" applyNumberFormat="1" applyFont="1" applyBorder="1" applyAlignment="1" applyProtection="1">
      <alignment/>
      <protection/>
    </xf>
    <xf numFmtId="167" fontId="7" fillId="0" borderId="53" xfId="0" applyNumberFormat="1" applyFont="1" applyBorder="1" applyAlignment="1" applyProtection="1">
      <alignment/>
      <protection/>
    </xf>
    <xf numFmtId="167" fontId="7" fillId="0" borderId="20" xfId="0" applyNumberFormat="1" applyFont="1" applyFill="1" applyBorder="1" applyAlignment="1" applyProtection="1">
      <alignment/>
      <protection/>
    </xf>
    <xf numFmtId="167" fontId="4" fillId="0" borderId="68" xfId="0" applyNumberFormat="1" applyFont="1" applyFill="1" applyBorder="1" applyAlignment="1" applyProtection="1">
      <alignment/>
      <protection/>
    </xf>
    <xf numFmtId="167" fontId="4" fillId="0" borderId="28" xfId="0" applyNumberFormat="1" applyFont="1" applyFill="1" applyBorder="1" applyAlignment="1" applyProtection="1">
      <alignment/>
      <protection/>
    </xf>
    <xf numFmtId="167" fontId="4" fillId="0" borderId="69" xfId="0" applyNumberFormat="1" applyFont="1" applyFill="1" applyBorder="1" applyAlignment="1" applyProtection="1">
      <alignment/>
      <protection/>
    </xf>
    <xf numFmtId="167" fontId="4" fillId="0" borderId="70" xfId="0" applyNumberFormat="1" applyFont="1" applyBorder="1" applyAlignment="1" applyProtection="1">
      <alignment/>
      <protection/>
    </xf>
    <xf numFmtId="167" fontId="4" fillId="0" borderId="71" xfId="0" applyNumberFormat="1" applyFont="1" applyBorder="1" applyAlignment="1" applyProtection="1">
      <alignment/>
      <protection/>
    </xf>
    <xf numFmtId="0" fontId="2" fillId="0" borderId="21" xfId="0" applyFont="1" applyBorder="1" applyAlignment="1" applyProtection="1">
      <alignment/>
      <protection/>
    </xf>
    <xf numFmtId="0" fontId="2" fillId="0" borderId="31" xfId="0" applyFont="1" applyBorder="1" applyAlignment="1" applyProtection="1">
      <alignment/>
      <protection/>
    </xf>
    <xf numFmtId="3" fontId="2" fillId="0" borderId="26" xfId="0" applyNumberFormat="1" applyFont="1" applyFill="1" applyBorder="1" applyAlignment="1" applyProtection="1">
      <alignment/>
      <protection/>
    </xf>
    <xf numFmtId="3" fontId="2" fillId="0" borderId="72" xfId="0" applyNumberFormat="1" applyFont="1" applyFill="1" applyBorder="1" applyAlignment="1" applyProtection="1">
      <alignment/>
      <protection/>
    </xf>
    <xf numFmtId="1" fontId="2" fillId="0" borderId="73" xfId="0" applyNumberFormat="1" applyFont="1" applyBorder="1" applyAlignment="1" applyProtection="1">
      <alignment/>
      <protection/>
    </xf>
    <xf numFmtId="167" fontId="2" fillId="0" borderId="74" xfId="0" applyNumberFormat="1" applyFont="1" applyBorder="1" applyAlignment="1" applyProtection="1">
      <alignment/>
      <protection/>
    </xf>
    <xf numFmtId="167" fontId="2" fillId="0" borderId="26" xfId="0" applyNumberFormat="1" applyFont="1" applyFill="1" applyBorder="1" applyAlignment="1" applyProtection="1">
      <alignment/>
      <protection/>
    </xf>
    <xf numFmtId="167" fontId="2" fillId="0" borderId="72" xfId="0" applyNumberFormat="1" applyFont="1" applyFill="1" applyBorder="1" applyAlignment="1" applyProtection="1">
      <alignment/>
      <protection/>
    </xf>
    <xf numFmtId="9" fontId="2" fillId="0" borderId="26" xfId="0" applyNumberFormat="1" applyFont="1" applyFill="1" applyBorder="1" applyAlignment="1" applyProtection="1">
      <alignment/>
      <protection/>
    </xf>
    <xf numFmtId="167" fontId="2" fillId="0" borderId="73" xfId="0" applyNumberFormat="1" applyFont="1" applyBorder="1" applyAlignment="1" applyProtection="1">
      <alignment/>
      <protection/>
    </xf>
    <xf numFmtId="167" fontId="2" fillId="0" borderId="75" xfId="0" applyNumberFormat="1" applyFont="1" applyBorder="1" applyAlignment="1" applyProtection="1">
      <alignment/>
      <protection/>
    </xf>
    <xf numFmtId="0" fontId="2" fillId="0" borderId="23" xfId="0" applyFont="1" applyFill="1" applyBorder="1" applyAlignment="1" applyProtection="1">
      <alignment/>
      <protection/>
    </xf>
    <xf numFmtId="0" fontId="2" fillId="0" borderId="76" xfId="0" applyFont="1" applyFill="1" applyBorder="1" applyAlignment="1" applyProtection="1">
      <alignment/>
      <protection/>
    </xf>
    <xf numFmtId="167" fontId="3" fillId="0" borderId="73" xfId="0" applyNumberFormat="1" applyFont="1" applyBorder="1" applyAlignment="1" applyProtection="1">
      <alignment horizontal="center"/>
      <protection/>
    </xf>
    <xf numFmtId="167" fontId="3" fillId="0" borderId="75" xfId="0" applyNumberFormat="1" applyFont="1" applyBorder="1" applyAlignment="1" applyProtection="1">
      <alignment/>
      <protection/>
    </xf>
    <xf numFmtId="1" fontId="4" fillId="0" borderId="77" xfId="0" applyNumberFormat="1" applyFont="1" applyBorder="1" applyAlignment="1" applyProtection="1">
      <alignment/>
      <protection/>
    </xf>
    <xf numFmtId="14" fontId="3" fillId="2" borderId="0" xfId="0" applyNumberFormat="1" applyFont="1" applyFill="1" applyBorder="1" applyAlignment="1" applyProtection="1">
      <alignment/>
      <protection locked="0"/>
    </xf>
    <xf numFmtId="0" fontId="2" fillId="2" borderId="78" xfId="0" applyFont="1" applyFill="1" applyBorder="1" applyAlignment="1" applyProtection="1">
      <alignment/>
      <protection locked="0"/>
    </xf>
    <xf numFmtId="0" fontId="2" fillId="2" borderId="77" xfId="0" applyFont="1" applyFill="1" applyBorder="1" applyAlignment="1" applyProtection="1">
      <alignment/>
      <protection locked="0"/>
    </xf>
    <xf numFmtId="44" fontId="2" fillId="2" borderId="77" xfId="44" applyFont="1" applyFill="1" applyBorder="1" applyAlignment="1" applyProtection="1">
      <alignment/>
      <protection locked="0"/>
    </xf>
    <xf numFmtId="9" fontId="2" fillId="2" borderId="77" xfId="44" applyNumberFormat="1" applyFont="1" applyFill="1" applyBorder="1" applyAlignment="1" applyProtection="1">
      <alignment/>
      <protection locked="0"/>
    </xf>
    <xf numFmtId="14" fontId="2" fillId="2" borderId="77" xfId="44" applyNumberFormat="1" applyFont="1" applyFill="1" applyBorder="1" applyAlignment="1" applyProtection="1">
      <alignment/>
      <protection locked="0"/>
    </xf>
    <xf numFmtId="0" fontId="4" fillId="2" borderId="77" xfId="0" applyFont="1" applyFill="1" applyBorder="1" applyAlignment="1" applyProtection="1">
      <alignment/>
      <protection locked="0"/>
    </xf>
    <xf numFmtId="0" fontId="19" fillId="0" borderId="0" xfId="0" applyFont="1" applyAlignment="1">
      <alignment/>
    </xf>
    <xf numFmtId="0" fontId="3" fillId="0" borderId="24" xfId="0" applyFont="1" applyFill="1" applyBorder="1" applyAlignment="1" applyProtection="1">
      <alignment/>
      <protection/>
    </xf>
    <xf numFmtId="0" fontId="3" fillId="0" borderId="0" xfId="0" applyFont="1" applyFill="1" applyBorder="1" applyAlignment="1" applyProtection="1">
      <alignment/>
      <protection/>
    </xf>
    <xf numFmtId="0" fontId="2" fillId="2" borderId="78" xfId="0" applyFont="1" applyFill="1" applyBorder="1" applyAlignment="1" applyProtection="1">
      <alignment/>
      <protection locked="0"/>
    </xf>
    <xf numFmtId="42" fontId="2" fillId="2" borderId="77" xfId="44" applyNumberFormat="1" applyFont="1" applyFill="1" applyBorder="1" applyAlignment="1" applyProtection="1">
      <alignment/>
      <protection locked="0"/>
    </xf>
    <xf numFmtId="167" fontId="2" fillId="2" borderId="77" xfId="0" applyNumberFormat="1" applyFont="1" applyFill="1" applyBorder="1" applyAlignment="1" applyProtection="1">
      <alignment/>
      <protection locked="0"/>
    </xf>
    <xf numFmtId="167" fontId="15" fillId="0" borderId="0" xfId="0" applyNumberFormat="1" applyFont="1" applyFill="1" applyBorder="1" applyAlignment="1" applyProtection="1">
      <alignment horizontal="center"/>
      <protection locked="0"/>
    </xf>
    <xf numFmtId="0" fontId="3" fillId="37" borderId="79" xfId="0" applyFont="1" applyFill="1" applyBorder="1" applyAlignment="1" applyProtection="1">
      <alignment horizontal="center"/>
      <protection locked="0"/>
    </xf>
    <xf numFmtId="0" fontId="3" fillId="38" borderId="0" xfId="0" applyFont="1" applyFill="1" applyBorder="1" applyAlignment="1" applyProtection="1">
      <alignment horizontal="center"/>
      <protection locked="0"/>
    </xf>
    <xf numFmtId="0" fontId="2" fillId="2" borderId="78" xfId="0" applyFont="1" applyFill="1" applyBorder="1" applyAlignment="1" applyProtection="1">
      <alignment wrapText="1"/>
      <protection locked="0"/>
    </xf>
    <xf numFmtId="0" fontId="2" fillId="2" borderId="77" xfId="0" applyFont="1" applyFill="1" applyBorder="1" applyAlignment="1" applyProtection="1">
      <alignment wrapText="1"/>
      <protection locked="0"/>
    </xf>
    <xf numFmtId="0" fontId="2" fillId="2" borderId="77" xfId="0" applyFont="1" applyFill="1" applyBorder="1" applyAlignment="1" applyProtection="1">
      <alignment wrapText="1"/>
      <protection locked="0"/>
    </xf>
    <xf numFmtId="44" fontId="2" fillId="2" borderId="77" xfId="44" applyFont="1" applyFill="1" applyBorder="1" applyAlignment="1" applyProtection="1">
      <alignment wrapText="1"/>
      <protection locked="0"/>
    </xf>
    <xf numFmtId="9" fontId="2" fillId="2" borderId="77" xfId="44" applyNumberFormat="1" applyFont="1" applyFill="1" applyBorder="1" applyAlignment="1" applyProtection="1">
      <alignment wrapText="1"/>
      <protection locked="0"/>
    </xf>
    <xf numFmtId="44" fontId="2" fillId="2" borderId="77" xfId="44" applyFont="1" applyFill="1" applyBorder="1" applyAlignment="1" applyProtection="1">
      <alignment wrapText="1"/>
      <protection locked="0"/>
    </xf>
    <xf numFmtId="0" fontId="2" fillId="2" borderId="78" xfId="0" applyFont="1" applyFill="1" applyBorder="1" applyAlignment="1" applyProtection="1">
      <alignment wrapText="1"/>
      <protection locked="0"/>
    </xf>
    <xf numFmtId="167" fontId="2" fillId="2" borderId="80" xfId="0" applyNumberFormat="1" applyFont="1" applyFill="1" applyBorder="1" applyAlignment="1" applyProtection="1">
      <alignment/>
      <protection locked="0"/>
    </xf>
    <xf numFmtId="0" fontId="20" fillId="0" borderId="0" xfId="0" applyFont="1" applyAlignment="1">
      <alignment/>
    </xf>
    <xf numFmtId="0" fontId="2" fillId="0" borderId="81" xfId="0" applyFont="1" applyBorder="1" applyAlignment="1">
      <alignment/>
    </xf>
    <xf numFmtId="0" fontId="3" fillId="32" borderId="35" xfId="0" applyNumberFormat="1" applyFont="1" applyFill="1" applyBorder="1" applyAlignment="1">
      <alignment horizontal="center"/>
    </xf>
    <xf numFmtId="0" fontId="21" fillId="0" borderId="0" xfId="0" applyFont="1" applyAlignment="1">
      <alignment/>
    </xf>
    <xf numFmtId="0" fontId="0" fillId="0" borderId="0" xfId="0" applyFont="1" applyAlignment="1">
      <alignment/>
    </xf>
    <xf numFmtId="0" fontId="16"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Alignment="1">
      <alignment horizontal="left"/>
    </xf>
    <xf numFmtId="0" fontId="16" fillId="0" borderId="0" xfId="0" applyFont="1" applyFill="1" applyBorder="1" applyAlignment="1">
      <alignment/>
    </xf>
    <xf numFmtId="0" fontId="0" fillId="0" borderId="0" xfId="0" applyFont="1" applyAlignment="1">
      <alignment/>
    </xf>
    <xf numFmtId="0" fontId="16" fillId="0" borderId="0" xfId="0" applyFont="1" applyAlignment="1">
      <alignment/>
    </xf>
    <xf numFmtId="0" fontId="3" fillId="32" borderId="41" xfId="0" applyFont="1" applyFill="1" applyBorder="1" applyAlignment="1">
      <alignment horizontal="center"/>
    </xf>
    <xf numFmtId="0" fontId="3" fillId="33" borderId="82" xfId="0" applyFont="1" applyFill="1" applyBorder="1" applyAlignment="1">
      <alignment horizontal="center" wrapText="1"/>
    </xf>
    <xf numFmtId="0" fontId="0" fillId="0" borderId="83" xfId="0" applyBorder="1" applyAlignment="1">
      <alignment/>
    </xf>
    <xf numFmtId="167" fontId="3" fillId="0" borderId="0" xfId="0" applyNumberFormat="1" applyFont="1" applyFill="1" applyBorder="1" applyAlignment="1" applyProtection="1">
      <alignment horizontal="center"/>
      <protection locked="0"/>
    </xf>
    <xf numFmtId="0" fontId="3" fillId="0" borderId="30" xfId="0" applyFont="1" applyBorder="1" applyAlignment="1">
      <alignment horizontal="right"/>
    </xf>
    <xf numFmtId="0" fontId="3" fillId="0" borderId="21" xfId="0" applyFont="1" applyBorder="1" applyAlignment="1">
      <alignment horizontal="right"/>
    </xf>
    <xf numFmtId="0" fontId="3" fillId="32" borderId="32" xfId="0" applyFont="1" applyFill="1" applyBorder="1" applyAlignment="1">
      <alignment horizontal="right"/>
    </xf>
    <xf numFmtId="0" fontId="3" fillId="32" borderId="33" xfId="0" applyFont="1" applyFill="1" applyBorder="1" applyAlignment="1">
      <alignment horizontal="right"/>
    </xf>
    <xf numFmtId="0" fontId="3" fillId="32" borderId="34" xfId="0" applyFont="1" applyFill="1" applyBorder="1" applyAlignment="1">
      <alignment horizontal="right"/>
    </xf>
    <xf numFmtId="0" fontId="3" fillId="32" borderId="84" xfId="0" applyFont="1" applyFill="1" applyBorder="1" applyAlignment="1">
      <alignment horizontal="right"/>
    </xf>
    <xf numFmtId="0" fontId="3" fillId="32" borderId="85" xfId="0" applyFont="1" applyFill="1" applyBorder="1" applyAlignment="1">
      <alignment horizontal="right"/>
    </xf>
    <xf numFmtId="0" fontId="3" fillId="32" borderId="86" xfId="0" applyFont="1" applyFill="1" applyBorder="1" applyAlignment="1">
      <alignment horizontal="right"/>
    </xf>
    <xf numFmtId="0" fontId="3" fillId="33" borderId="87" xfId="0" applyFont="1" applyFill="1" applyBorder="1" applyAlignment="1">
      <alignment horizontal="center" wrapText="1"/>
    </xf>
    <xf numFmtId="0" fontId="3" fillId="33" borderId="22" xfId="0" applyFont="1" applyFill="1" applyBorder="1" applyAlignment="1">
      <alignment horizontal="center" wrapText="1"/>
    </xf>
    <xf numFmtId="0" fontId="3" fillId="33" borderId="51" xfId="0" applyFont="1" applyFill="1" applyBorder="1" applyAlignment="1">
      <alignment horizontal="center" wrapText="1"/>
    </xf>
    <xf numFmtId="0" fontId="3" fillId="33" borderId="87" xfId="0" applyFont="1" applyFill="1" applyBorder="1" applyAlignment="1">
      <alignment horizontal="left" wrapText="1"/>
    </xf>
    <xf numFmtId="0" fontId="3" fillId="33" borderId="22" xfId="0" applyFont="1" applyFill="1" applyBorder="1" applyAlignment="1">
      <alignment horizontal="left" wrapText="1"/>
    </xf>
    <xf numFmtId="0" fontId="3" fillId="0" borderId="27" xfId="0" applyFont="1" applyBorder="1" applyAlignment="1">
      <alignment horizontal="right"/>
    </xf>
    <xf numFmtId="0" fontId="3" fillId="0" borderId="28"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752475</xdr:colOff>
      <xdr:row>0</xdr:row>
      <xdr:rowOff>0</xdr:rowOff>
    </xdr:to>
    <xdr:pic>
      <xdr:nvPicPr>
        <xdr:cNvPr id="1" name="Picture 1" descr="ShopNBC_RGBStacked"/>
        <xdr:cNvPicPr preferRelativeResize="1">
          <a:picLocks noChangeAspect="1"/>
        </xdr:cNvPicPr>
      </xdr:nvPicPr>
      <xdr:blipFill>
        <a:blip r:embed="rId1"/>
        <a:stretch>
          <a:fillRect/>
        </a:stretch>
      </xdr:blipFill>
      <xdr:spPr>
        <a:xfrm>
          <a:off x="152400" y="0"/>
          <a:ext cx="600075" cy="0"/>
        </a:xfrm>
        <a:prstGeom prst="rect">
          <a:avLst/>
        </a:prstGeom>
        <a:noFill/>
        <a:ln w="9525" cmpd="sng">
          <a:noFill/>
        </a:ln>
      </xdr:spPr>
    </xdr:pic>
    <xdr:clientData/>
  </xdr:twoCellAnchor>
  <xdr:twoCellAnchor>
    <xdr:from>
      <xdr:col>0</xdr:col>
      <xdr:colOff>152400</xdr:colOff>
      <xdr:row>0</xdr:row>
      <xdr:rowOff>0</xdr:rowOff>
    </xdr:from>
    <xdr:to>
      <xdr:col>0</xdr:col>
      <xdr:colOff>752475</xdr:colOff>
      <xdr:row>0</xdr:row>
      <xdr:rowOff>0</xdr:rowOff>
    </xdr:to>
    <xdr:pic>
      <xdr:nvPicPr>
        <xdr:cNvPr id="2" name="Picture 8" descr="ShopNBC_RGBStacked"/>
        <xdr:cNvPicPr preferRelativeResize="1">
          <a:picLocks noChangeAspect="1"/>
        </xdr:cNvPicPr>
      </xdr:nvPicPr>
      <xdr:blipFill>
        <a:blip r:embed="rId1"/>
        <a:stretch>
          <a:fillRect/>
        </a:stretch>
      </xdr:blipFill>
      <xdr:spPr>
        <a:xfrm>
          <a:off x="152400" y="0"/>
          <a:ext cx="600075" cy="0"/>
        </a:xfrm>
        <a:prstGeom prst="rect">
          <a:avLst/>
        </a:prstGeom>
        <a:noFill/>
        <a:ln w="9525" cmpd="sng">
          <a:noFill/>
        </a:ln>
      </xdr:spPr>
    </xdr:pic>
    <xdr:clientData/>
  </xdr:twoCellAnchor>
  <xdr:twoCellAnchor>
    <xdr:from>
      <xdr:col>41</xdr:col>
      <xdr:colOff>0</xdr:colOff>
      <xdr:row>11</xdr:row>
      <xdr:rowOff>0</xdr:rowOff>
    </xdr:from>
    <xdr:to>
      <xdr:col>41</xdr:col>
      <xdr:colOff>9525</xdr:colOff>
      <xdr:row>11</xdr:row>
      <xdr:rowOff>0</xdr:rowOff>
    </xdr:to>
    <xdr:sp>
      <xdr:nvSpPr>
        <xdr:cNvPr id="3" name="Line 16"/>
        <xdr:cNvSpPr>
          <a:spLocks/>
        </xdr:cNvSpPr>
      </xdr:nvSpPr>
      <xdr:spPr>
        <a:xfrm>
          <a:off x="20659725" y="21717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76200</xdr:rowOff>
    </xdr:from>
    <xdr:to>
      <xdr:col>2</xdr:col>
      <xdr:colOff>247650</xdr:colOff>
      <xdr:row>0</xdr:row>
      <xdr:rowOff>361950</xdr:rowOff>
    </xdr:to>
    <xdr:pic>
      <xdr:nvPicPr>
        <xdr:cNvPr id="4" name="Picture 358"/>
        <xdr:cNvPicPr preferRelativeResize="1">
          <a:picLocks noChangeAspect="1"/>
        </xdr:cNvPicPr>
      </xdr:nvPicPr>
      <xdr:blipFill>
        <a:blip r:embed="rId2"/>
        <a:stretch>
          <a:fillRect/>
        </a:stretch>
      </xdr:blipFill>
      <xdr:spPr>
        <a:xfrm>
          <a:off x="47625" y="76200"/>
          <a:ext cx="2209800" cy="285750"/>
        </a:xfrm>
        <a:prstGeom prst="rect">
          <a:avLst/>
        </a:prstGeom>
        <a:noFill/>
        <a:ln w="9525" cmpd="sng">
          <a:noFill/>
        </a:ln>
      </xdr:spPr>
    </xdr:pic>
    <xdr:clientData/>
  </xdr:twoCellAnchor>
  <xdr:twoCellAnchor>
    <xdr:from>
      <xdr:col>35</xdr:col>
      <xdr:colOff>304800</xdr:colOff>
      <xdr:row>0</xdr:row>
      <xdr:rowOff>104775</xdr:rowOff>
    </xdr:from>
    <xdr:to>
      <xdr:col>38</xdr:col>
      <xdr:colOff>457200</xdr:colOff>
      <xdr:row>0</xdr:row>
      <xdr:rowOff>361950</xdr:rowOff>
    </xdr:to>
    <xdr:pic>
      <xdr:nvPicPr>
        <xdr:cNvPr id="5" name="Picture 359"/>
        <xdr:cNvPicPr preferRelativeResize="1">
          <a:picLocks noChangeAspect="1"/>
        </xdr:cNvPicPr>
      </xdr:nvPicPr>
      <xdr:blipFill>
        <a:blip r:embed="rId3"/>
        <a:stretch>
          <a:fillRect/>
        </a:stretch>
      </xdr:blipFill>
      <xdr:spPr>
        <a:xfrm>
          <a:off x="17211675" y="104775"/>
          <a:ext cx="18859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2"/>
  <sheetViews>
    <sheetView zoomScalePageLayoutView="0" workbookViewId="0" topLeftCell="A1">
      <selection activeCell="A21" sqref="A21:H21"/>
    </sheetView>
  </sheetViews>
  <sheetFormatPr defaultColWidth="9.140625" defaultRowHeight="12.75"/>
  <cols>
    <col min="8" max="8" width="76.7109375" style="0" customWidth="1"/>
  </cols>
  <sheetData>
    <row r="1" spans="1:8" ht="12.75">
      <c r="A1" s="231" t="s">
        <v>42</v>
      </c>
      <c r="B1" s="231"/>
      <c r="C1" s="231"/>
      <c r="D1" s="231"/>
      <c r="E1" s="231"/>
      <c r="F1" s="231"/>
      <c r="G1" s="231"/>
      <c r="H1" s="231"/>
    </row>
    <row r="2" spans="1:8" ht="12.75">
      <c r="A2" s="224" t="s">
        <v>43</v>
      </c>
      <c r="B2" s="224"/>
      <c r="C2" s="224"/>
      <c r="D2" s="224"/>
      <c r="E2" s="224"/>
      <c r="F2" s="224"/>
      <c r="G2" s="224"/>
      <c r="H2" s="224"/>
    </row>
    <row r="3" spans="1:8" ht="12.75">
      <c r="A3" s="224" t="s">
        <v>44</v>
      </c>
      <c r="B3" s="224"/>
      <c r="C3" s="224"/>
      <c r="D3" s="224"/>
      <c r="E3" s="224"/>
      <c r="F3" s="224"/>
      <c r="G3" s="224"/>
      <c r="H3" s="224"/>
    </row>
    <row r="4" spans="1:8" ht="12.75">
      <c r="A4" s="227" t="s">
        <v>50</v>
      </c>
      <c r="B4" s="228"/>
      <c r="C4" s="228"/>
      <c r="D4" s="228"/>
      <c r="E4" s="228"/>
      <c r="F4" s="228"/>
      <c r="G4" s="228"/>
      <c r="H4" s="228"/>
    </row>
    <row r="5" spans="1:8" ht="12.75">
      <c r="A5" s="230" t="s">
        <v>51</v>
      </c>
      <c r="B5" s="224"/>
      <c r="C5" s="224"/>
      <c r="D5" s="224"/>
      <c r="E5" s="224"/>
      <c r="F5" s="224"/>
      <c r="G5" s="224"/>
      <c r="H5" s="224"/>
    </row>
    <row r="6" spans="1:8" ht="12.75">
      <c r="A6" s="224"/>
      <c r="B6" s="224"/>
      <c r="C6" s="224"/>
      <c r="D6" s="224"/>
      <c r="E6" s="224"/>
      <c r="F6" s="224"/>
      <c r="G6" s="224"/>
      <c r="H6" s="224"/>
    </row>
    <row r="7" spans="1:8" ht="12.75">
      <c r="A7" s="229" t="s">
        <v>45</v>
      </c>
      <c r="B7" s="229"/>
      <c r="C7" s="229"/>
      <c r="D7" s="229"/>
      <c r="E7" s="229"/>
      <c r="F7" s="229"/>
      <c r="G7" s="229"/>
      <c r="H7" s="229"/>
    </row>
    <row r="8" spans="1:8" ht="12.75">
      <c r="A8" s="88" t="s">
        <v>49</v>
      </c>
      <c r="B8" s="88"/>
      <c r="C8" s="88"/>
      <c r="D8" s="88"/>
      <c r="E8" s="88"/>
      <c r="F8" s="88"/>
      <c r="G8" s="88"/>
      <c r="H8" s="88"/>
    </row>
    <row r="9" spans="1:8" ht="12.75">
      <c r="A9" s="223" t="s">
        <v>46</v>
      </c>
      <c r="B9" s="223"/>
      <c r="C9" s="223"/>
      <c r="D9" s="223"/>
      <c r="E9" s="223"/>
      <c r="F9" s="223"/>
      <c r="G9" s="223"/>
      <c r="H9" s="223"/>
    </row>
    <row r="10" spans="1:8" ht="12.75">
      <c r="A10" s="223" t="s">
        <v>47</v>
      </c>
      <c r="B10" s="223"/>
      <c r="C10" s="223"/>
      <c r="D10" s="223"/>
      <c r="E10" s="223"/>
      <c r="F10" s="223"/>
      <c r="G10" s="223"/>
      <c r="H10" s="223"/>
    </row>
    <row r="11" spans="1:8" ht="12.75">
      <c r="A11" s="223" t="s">
        <v>48</v>
      </c>
      <c r="B11" s="223"/>
      <c r="C11" s="223"/>
      <c r="D11" s="223"/>
      <c r="E11" s="223"/>
      <c r="F11" s="223"/>
      <c r="G11" s="223"/>
      <c r="H11" s="223"/>
    </row>
    <row r="12" spans="1:8" ht="12.75">
      <c r="A12" s="224"/>
      <c r="B12" s="224"/>
      <c r="C12" s="224"/>
      <c r="D12" s="224"/>
      <c r="E12" s="224"/>
      <c r="F12" s="224"/>
      <c r="G12" s="224"/>
      <c r="H12" s="224"/>
    </row>
    <row r="13" spans="1:8" ht="12.75">
      <c r="A13" s="229" t="s">
        <v>52</v>
      </c>
      <c r="B13" s="229"/>
      <c r="C13" s="229"/>
      <c r="D13" s="229"/>
      <c r="E13" s="229"/>
      <c r="F13" s="229"/>
      <c r="G13" s="229"/>
      <c r="H13" s="229"/>
    </row>
    <row r="14" spans="1:8" ht="12.75">
      <c r="A14" s="226" t="s">
        <v>53</v>
      </c>
      <c r="B14" s="226"/>
      <c r="C14" s="226"/>
      <c r="D14" s="226"/>
      <c r="E14" s="226"/>
      <c r="F14" s="226"/>
      <c r="G14" s="226"/>
      <c r="H14" s="226"/>
    </row>
    <row r="15" spans="1:8" ht="12.75">
      <c r="A15" s="226" t="s">
        <v>54</v>
      </c>
      <c r="B15" s="226"/>
      <c r="C15" s="226"/>
      <c r="D15" s="226"/>
      <c r="E15" s="226"/>
      <c r="F15" s="226"/>
      <c r="G15" s="226"/>
      <c r="H15" s="226"/>
    </row>
    <row r="16" spans="1:8" ht="12.75">
      <c r="A16" s="226" t="s">
        <v>55</v>
      </c>
      <c r="B16" s="226"/>
      <c r="C16" s="226"/>
      <c r="D16" s="226"/>
      <c r="E16" s="226"/>
      <c r="F16" s="226"/>
      <c r="G16" s="226"/>
      <c r="H16" s="226"/>
    </row>
    <row r="17" spans="1:8" ht="12.75">
      <c r="A17" s="224"/>
      <c r="B17" s="224"/>
      <c r="C17" s="224"/>
      <c r="D17" s="224"/>
      <c r="E17" s="224"/>
      <c r="F17" s="224"/>
      <c r="G17" s="224"/>
      <c r="H17" s="224"/>
    </row>
    <row r="18" spans="1:8" ht="12.75">
      <c r="A18" s="231" t="s">
        <v>56</v>
      </c>
      <c r="B18" s="224"/>
      <c r="C18" s="224"/>
      <c r="D18" s="224"/>
      <c r="E18" s="224"/>
      <c r="F18" s="224"/>
      <c r="G18" s="224"/>
      <c r="H18" s="224"/>
    </row>
    <row r="19" spans="1:8" ht="12.75">
      <c r="A19" s="225" t="s">
        <v>57</v>
      </c>
      <c r="B19" s="226"/>
      <c r="C19" s="226"/>
      <c r="D19" s="226"/>
      <c r="E19" s="226"/>
      <c r="F19" s="226"/>
      <c r="G19" s="226"/>
      <c r="H19" s="226"/>
    </row>
    <row r="20" spans="1:8" ht="12.75">
      <c r="A20" s="225" t="s">
        <v>58</v>
      </c>
      <c r="B20" s="225"/>
      <c r="C20" s="225"/>
      <c r="D20" s="225"/>
      <c r="E20" s="225"/>
      <c r="F20" s="225"/>
      <c r="G20" s="225"/>
      <c r="H20" s="225"/>
    </row>
    <row r="21" spans="1:8" ht="12.75">
      <c r="A21" s="225" t="s">
        <v>59</v>
      </c>
      <c r="B21" s="225"/>
      <c r="C21" s="225"/>
      <c r="D21" s="225"/>
      <c r="E21" s="225"/>
      <c r="F21" s="225"/>
      <c r="G21" s="225"/>
      <c r="H21" s="225"/>
    </row>
    <row r="22" spans="1:8" ht="12.75">
      <c r="A22" s="224"/>
      <c r="B22" s="224"/>
      <c r="C22" s="224"/>
      <c r="D22" s="224"/>
      <c r="E22" s="224"/>
      <c r="F22" s="224"/>
      <c r="G22" s="224"/>
      <c r="H22" s="224"/>
    </row>
  </sheetData>
  <sheetProtection/>
  <mergeCells count="21">
    <mergeCell ref="A1:H1"/>
    <mergeCell ref="A16:H16"/>
    <mergeCell ref="A17:H17"/>
    <mergeCell ref="A2:H2"/>
    <mergeCell ref="A15:H15"/>
    <mergeCell ref="A22:H22"/>
    <mergeCell ref="A4:H4"/>
    <mergeCell ref="A21:H21"/>
    <mergeCell ref="A9:H9"/>
    <mergeCell ref="A11:H11"/>
    <mergeCell ref="A7:H7"/>
    <mergeCell ref="A13:H13"/>
    <mergeCell ref="A5:H5"/>
    <mergeCell ref="A18:H18"/>
    <mergeCell ref="A12:H12"/>
    <mergeCell ref="A10:H10"/>
    <mergeCell ref="A6:H6"/>
    <mergeCell ref="A20:H20"/>
    <mergeCell ref="A3:H3"/>
    <mergeCell ref="A19:H19"/>
    <mergeCell ref="A14:H14"/>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Z81"/>
  <sheetViews>
    <sheetView tabSelected="1" workbookViewId="0" topLeftCell="A1">
      <selection activeCell="A19" sqref="A19"/>
    </sheetView>
  </sheetViews>
  <sheetFormatPr defaultColWidth="9.140625" defaultRowHeight="12.75"/>
  <cols>
    <col min="1" max="1" width="19.7109375" style="2" customWidth="1"/>
    <col min="2" max="2" width="10.421875" style="2" bestFit="1" customWidth="1"/>
    <col min="3" max="3" width="4.140625" style="2" bestFit="1" customWidth="1"/>
    <col min="4" max="4" width="7.7109375" style="2" bestFit="1" customWidth="1"/>
    <col min="5" max="5" width="5.00390625" style="2" bestFit="1" customWidth="1"/>
    <col min="6" max="6" width="14.28125" style="2" bestFit="1" customWidth="1"/>
    <col min="7" max="7" width="16.421875" style="2" customWidth="1"/>
    <col min="8" max="8" width="8.140625" style="2" hidden="1" customWidth="1"/>
    <col min="9" max="9" width="8.421875" style="2" hidden="1" customWidth="1"/>
    <col min="10" max="10" width="6.57421875" style="2" hidden="1" customWidth="1"/>
    <col min="11" max="13" width="6.421875" style="2" hidden="1" customWidth="1"/>
    <col min="14" max="14" width="10.8515625" style="2" customWidth="1"/>
    <col min="15" max="15" width="10.28125" style="2" customWidth="1"/>
    <col min="16" max="17" width="7.57421875" style="2" customWidth="1"/>
    <col min="18" max="18" width="7.140625" style="2" customWidth="1"/>
    <col min="19" max="19" width="7.7109375" style="2" customWidth="1"/>
    <col min="20" max="20" width="8.00390625" style="2" customWidth="1"/>
    <col min="21" max="21" width="7.8515625" style="2" customWidth="1"/>
    <col min="22" max="22" width="7.57421875" style="2" customWidth="1"/>
    <col min="23" max="23" width="8.421875" style="2" customWidth="1"/>
    <col min="24" max="24" width="7.28125" style="2" customWidth="1"/>
    <col min="25" max="25" width="8.7109375" style="2" customWidth="1"/>
    <col min="26" max="26" width="7.7109375" style="2" customWidth="1"/>
    <col min="27" max="28" width="7.57421875" style="2" customWidth="1"/>
    <col min="29" max="29" width="7.140625" style="2" customWidth="1"/>
    <col min="30" max="30" width="7.7109375" style="2" customWidth="1"/>
    <col min="31" max="31" width="8.00390625" style="2" customWidth="1"/>
    <col min="32" max="32" width="7.8515625" style="2" customWidth="1"/>
    <col min="33" max="33" width="7.57421875" style="2" customWidth="1"/>
    <col min="34" max="34" width="8.421875" style="2" customWidth="1"/>
    <col min="35" max="35" width="7.28125" style="2" customWidth="1"/>
    <col min="36" max="36" width="8.7109375" style="2" customWidth="1"/>
    <col min="37" max="37" width="7.7109375" style="2" customWidth="1"/>
    <col min="38" max="38" width="9.57421875" style="2" customWidth="1"/>
    <col min="39" max="39" width="11.7109375" style="2" customWidth="1"/>
    <col min="40" max="48" width="9.28125" style="2" customWidth="1"/>
    <col min="49" max="49" width="7.57421875" style="2" customWidth="1"/>
    <col min="50" max="57" width="4.7109375" style="2" customWidth="1"/>
    <col min="58" max="16384" width="9.140625" style="2" customWidth="1"/>
  </cols>
  <sheetData>
    <row r="1" spans="1:39" ht="37.5" customHeight="1">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3" spans="1:23" ht="18">
      <c r="A3" s="219" t="s">
        <v>66</v>
      </c>
      <c r="B3" s="216"/>
      <c r="C3" s="216"/>
      <c r="D3" s="216"/>
      <c r="G3" s="89"/>
      <c r="N3" s="84" t="s">
        <v>64</v>
      </c>
      <c r="O3" s="221"/>
      <c r="P3" s="84"/>
      <c r="Q3" s="84"/>
      <c r="R3" s="84"/>
      <c r="S3" s="84"/>
      <c r="T3" s="84"/>
      <c r="U3" s="84"/>
      <c r="V3" s="84"/>
      <c r="W3" s="199"/>
    </row>
    <row r="4" spans="1:41" ht="12.75">
      <c r="A4" s="84" t="s">
        <v>41</v>
      </c>
      <c r="N4" s="84" t="s">
        <v>65</v>
      </c>
      <c r="O4" s="220"/>
      <c r="P4" s="222"/>
      <c r="Q4" s="222"/>
      <c r="R4" s="222"/>
      <c r="S4" s="222"/>
      <c r="T4" s="222"/>
      <c r="U4" s="222"/>
      <c r="V4" s="222"/>
      <c r="AO4" s="90"/>
    </row>
    <row r="5" ht="12" thickBot="1"/>
    <row r="6" spans="1:48" s="1" customFormat="1" ht="14.25" thickBot="1" thickTop="1">
      <c r="A6" s="8" t="s">
        <v>26</v>
      </c>
      <c r="B6" s="6"/>
      <c r="C6" s="6"/>
      <c r="D6" s="6"/>
      <c r="E6" s="6"/>
      <c r="F6" s="6"/>
      <c r="G6" s="9" t="s">
        <v>1</v>
      </c>
      <c r="H6" s="72" t="s">
        <v>2</v>
      </c>
      <c r="I6" s="10" t="s">
        <v>3</v>
      </c>
      <c r="J6" s="10" t="s">
        <v>4</v>
      </c>
      <c r="K6" s="10" t="s">
        <v>5</v>
      </c>
      <c r="L6" s="10" t="s">
        <v>6</v>
      </c>
      <c r="M6" s="10" t="s">
        <v>7</v>
      </c>
      <c r="N6" s="9" t="s">
        <v>63</v>
      </c>
      <c r="O6" s="218" t="str">
        <f>TEXT($G$7,"MMM-YYYY")</f>
        <v>Jul-2011</v>
      </c>
      <c r="P6" s="218" t="str">
        <f>TEXT(EDATE($G$7,1),"MMM-yyyy")</f>
        <v>Aug-2011</v>
      </c>
      <c r="Q6" s="218" t="str">
        <f>TEXT(EDATE($G$7,2),"MMM-yyyy")</f>
        <v>Sep-2011</v>
      </c>
      <c r="R6" s="218" t="str">
        <f>TEXT(EDATE($G$7,3),"MMM-yyyy")</f>
        <v>Oct-2011</v>
      </c>
      <c r="S6" s="218" t="str">
        <f>TEXT(EDATE($G$7,4),"MMM-yyyy")</f>
        <v>Nov-2011</v>
      </c>
      <c r="T6" s="218" t="str">
        <f>TEXT(EDATE($G$7,5),"MMM-yyyy")</f>
        <v>Dec-2011</v>
      </c>
      <c r="U6" s="218" t="str">
        <f>TEXT(EDATE($G$7,6),"MMM-yyyyy")</f>
        <v>Jan-2012</v>
      </c>
      <c r="V6" s="218" t="str">
        <f>TEXT(EDATE($G$7,7),"MMM-yyyy")</f>
        <v>Feb-2012</v>
      </c>
      <c r="W6" s="218" t="str">
        <f>TEXT(EDATE($G$7,8),"MMM-yyyy")</f>
        <v>Mar-2012</v>
      </c>
      <c r="X6" s="218" t="str">
        <f>TEXT(EDATE($G$7,9),"MMM-yyyy")</f>
        <v>Apr-2012</v>
      </c>
      <c r="Y6" s="218" t="str">
        <f>TEXT(EDATE($G$7,10),"MMM-yyyy")</f>
        <v>May-2012</v>
      </c>
      <c r="Z6" s="218" t="str">
        <f>TEXT(EDATE($G$7,11),"MMM-yyyy")</f>
        <v>Jun-2012</v>
      </c>
      <c r="AA6" s="218" t="str">
        <f>TEXT(EDATE($G$7,12),"MMM-yyyy")</f>
        <v>Jul-2012</v>
      </c>
      <c r="AB6" s="218" t="str">
        <f>TEXT(EDATE($G$7,13),"MMM-yyyy")</f>
        <v>Aug-2012</v>
      </c>
      <c r="AC6" s="218" t="str">
        <f>TEXT(EDATE($G$7,14),"MMM-yyyy")</f>
        <v>Sep-2012</v>
      </c>
      <c r="AD6" s="218" t="str">
        <f>TEXT(EDATE($G$7,15),"MMM-yyyy")</f>
        <v>Oct-2012</v>
      </c>
      <c r="AE6" s="218" t="str">
        <f>TEXT(EDATE($G$7,16),"MMM-yyyy")</f>
        <v>Nov-2012</v>
      </c>
      <c r="AF6" s="218" t="str">
        <f>TEXT(EDATE($G$7,17),"MMM-yyyy")</f>
        <v>Dec-2012</v>
      </c>
      <c r="AG6" s="218" t="str">
        <f>TEXT(EDATE($G$7,18),"MMM-yyyy")</f>
        <v>Jan-2013</v>
      </c>
      <c r="AH6" s="218" t="str">
        <f>TEXT(EDATE($G$7,19),"MMM-yyyy")</f>
        <v>Feb-2013</v>
      </c>
      <c r="AI6" s="218" t="str">
        <f>TEXT(EDATE($G$7,20),"MMM-yyyy")</f>
        <v>Mar-2013</v>
      </c>
      <c r="AJ6" s="218" t="str">
        <f>TEXT(EDATE($G$7,21),"MMM-yyyy")</f>
        <v>Apr-2013</v>
      </c>
      <c r="AK6" s="218" t="str">
        <f>TEXT(EDATE($G$7,22),"MMM-yyyy")</f>
        <v>May-2013</v>
      </c>
      <c r="AL6" s="10"/>
      <c r="AM6" s="11"/>
      <c r="AN6" s="7"/>
      <c r="AO6" s="7"/>
      <c r="AP6" s="7"/>
      <c r="AQ6" s="7"/>
      <c r="AR6" s="7"/>
      <c r="AS6" s="7"/>
      <c r="AT6" s="7"/>
      <c r="AU6" s="7"/>
      <c r="AV6" s="7"/>
    </row>
    <row r="7" spans="1:48" s="96" customFormat="1" ht="12.75">
      <c r="A7" s="200" t="s">
        <v>33</v>
      </c>
      <c r="B7" s="201"/>
      <c r="C7" s="201"/>
      <c r="D7" s="201"/>
      <c r="E7" s="201"/>
      <c r="F7" s="201" t="s">
        <v>62</v>
      </c>
      <c r="G7" s="192">
        <v>40725</v>
      </c>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4"/>
      <c r="AN7" s="95"/>
      <c r="AO7" s="95"/>
      <c r="AP7" s="95"/>
      <c r="AQ7" s="95"/>
      <c r="AR7" s="95"/>
      <c r="AS7" s="95"/>
      <c r="AT7" s="95"/>
      <c r="AU7" s="95"/>
      <c r="AV7" s="95"/>
    </row>
    <row r="8" spans="1:48" s="99" customFormat="1" ht="12.75">
      <c r="A8" s="200" t="s">
        <v>34</v>
      </c>
      <c r="B8" s="201"/>
      <c r="C8" s="201"/>
      <c r="D8" s="201"/>
      <c r="E8" s="201"/>
      <c r="F8" s="201"/>
      <c r="G8" s="92"/>
      <c r="H8" s="97"/>
      <c r="I8" s="93"/>
      <c r="J8" s="93"/>
      <c r="K8" s="93"/>
      <c r="L8" s="93"/>
      <c r="M8" s="91"/>
      <c r="N8" s="92"/>
      <c r="O8" s="235"/>
      <c r="P8" s="235"/>
      <c r="Q8" s="93"/>
      <c r="R8" s="93"/>
      <c r="S8" s="93"/>
      <c r="T8" s="93"/>
      <c r="U8" s="93"/>
      <c r="V8" s="93"/>
      <c r="W8" s="93"/>
      <c r="X8" s="93"/>
      <c r="Y8" s="93"/>
      <c r="Z8" s="93"/>
      <c r="AA8" s="93"/>
      <c r="AB8" s="93"/>
      <c r="AC8" s="93"/>
      <c r="AD8" s="93"/>
      <c r="AE8" s="93"/>
      <c r="AF8" s="93"/>
      <c r="AG8" s="93"/>
      <c r="AH8" s="93"/>
      <c r="AI8" s="93"/>
      <c r="AJ8" s="93"/>
      <c r="AK8" s="93"/>
      <c r="AL8" s="93"/>
      <c r="AM8" s="94"/>
      <c r="AN8" s="95"/>
      <c r="AO8" s="95"/>
      <c r="AP8" s="95"/>
      <c r="AQ8" s="95"/>
      <c r="AR8" s="95"/>
      <c r="AS8" s="95"/>
      <c r="AT8" s="95"/>
      <c r="AU8" s="95"/>
      <c r="AV8" s="95"/>
    </row>
    <row r="9" spans="1:48" s="99" customFormat="1" ht="12.75">
      <c r="A9" s="200" t="s">
        <v>35</v>
      </c>
      <c r="B9" s="201"/>
      <c r="C9" s="201"/>
      <c r="D9" s="201"/>
      <c r="E9" s="201"/>
      <c r="F9" s="201"/>
      <c r="G9" s="92"/>
      <c r="H9" s="97"/>
      <c r="I9" s="93"/>
      <c r="J9" s="93"/>
      <c r="K9" s="93"/>
      <c r="L9" s="93"/>
      <c r="M9" s="91"/>
      <c r="N9" s="91"/>
      <c r="O9" s="100"/>
      <c r="P9" s="101"/>
      <c r="Q9" s="101"/>
      <c r="R9" s="93"/>
      <c r="S9" s="93"/>
      <c r="T9" s="93"/>
      <c r="U9" s="93"/>
      <c r="V9" s="93"/>
      <c r="W9" s="93"/>
      <c r="X9" s="93"/>
      <c r="Y9" s="93"/>
      <c r="Z9" s="93"/>
      <c r="AA9" s="205"/>
      <c r="AB9" s="93"/>
      <c r="AC9" s="93"/>
      <c r="AD9" s="93"/>
      <c r="AE9" s="93"/>
      <c r="AF9" s="93"/>
      <c r="AG9" s="93"/>
      <c r="AH9" s="93"/>
      <c r="AI9" s="93"/>
      <c r="AJ9" s="93"/>
      <c r="AK9" s="93"/>
      <c r="AL9" s="93"/>
      <c r="AM9" s="94"/>
      <c r="AN9" s="95"/>
      <c r="AO9" s="95"/>
      <c r="AP9" s="95"/>
      <c r="AQ9" s="95"/>
      <c r="AR9" s="95"/>
      <c r="AS9" s="95"/>
      <c r="AT9" s="95"/>
      <c r="AU9" s="95"/>
      <c r="AV9" s="95"/>
    </row>
    <row r="10" spans="1:48" s="99" customFormat="1" ht="12.75">
      <c r="A10" s="200" t="s">
        <v>36</v>
      </c>
      <c r="B10" s="201"/>
      <c r="C10" s="201"/>
      <c r="D10" s="201"/>
      <c r="E10" s="201"/>
      <c r="F10" s="201"/>
      <c r="G10" s="92"/>
      <c r="H10" s="97"/>
      <c r="I10" s="93"/>
      <c r="J10" s="93"/>
      <c r="K10" s="93"/>
      <c r="L10" s="93"/>
      <c r="M10" s="91"/>
      <c r="N10" s="91"/>
      <c r="O10" s="98"/>
      <c r="P10" s="98"/>
      <c r="Q10" s="102"/>
      <c r="R10" s="103"/>
      <c r="S10" s="103"/>
      <c r="T10" s="104"/>
      <c r="U10" s="93"/>
      <c r="V10" s="93"/>
      <c r="W10" s="93"/>
      <c r="X10" s="93"/>
      <c r="Y10" s="93"/>
      <c r="Z10" s="93"/>
      <c r="AA10" s="98"/>
      <c r="AB10" s="93"/>
      <c r="AC10" s="93"/>
      <c r="AD10" s="93"/>
      <c r="AE10" s="93"/>
      <c r="AF10" s="93"/>
      <c r="AG10" s="93"/>
      <c r="AH10" s="93"/>
      <c r="AI10" s="93"/>
      <c r="AJ10" s="93"/>
      <c r="AK10" s="93"/>
      <c r="AL10" s="93"/>
      <c r="AM10" s="94"/>
      <c r="AN10" s="95"/>
      <c r="AO10" s="95"/>
      <c r="AP10" s="95"/>
      <c r="AQ10" s="95"/>
      <c r="AR10" s="95"/>
      <c r="AS10" s="95"/>
      <c r="AT10" s="95"/>
      <c r="AU10" s="95"/>
      <c r="AV10" s="95"/>
    </row>
    <row r="11" spans="1:48" s="99" customFormat="1" ht="12.75">
      <c r="A11" s="200" t="s">
        <v>37</v>
      </c>
      <c r="B11" s="201"/>
      <c r="C11" s="201"/>
      <c r="D11" s="201"/>
      <c r="E11" s="201"/>
      <c r="F11" s="201"/>
      <c r="G11" s="92"/>
      <c r="H11" s="93"/>
      <c r="I11" s="93"/>
      <c r="J11" s="93"/>
      <c r="K11" s="93"/>
      <c r="L11" s="93"/>
      <c r="M11" s="91"/>
      <c r="N11" s="91"/>
      <c r="O11" s="98"/>
      <c r="P11" s="98"/>
      <c r="Q11" s="93"/>
      <c r="R11" s="93"/>
      <c r="S11" s="93"/>
      <c r="T11" s="93"/>
      <c r="U11" s="105"/>
      <c r="V11" s="106"/>
      <c r="W11" s="93"/>
      <c r="X11" s="93"/>
      <c r="Y11" s="93"/>
      <c r="Z11" s="93"/>
      <c r="AA11" s="98"/>
      <c r="AB11" s="93"/>
      <c r="AC11" s="93"/>
      <c r="AD11" s="93"/>
      <c r="AE11" s="93"/>
      <c r="AF11" s="93"/>
      <c r="AG11" s="93"/>
      <c r="AH11" s="93"/>
      <c r="AI11" s="93"/>
      <c r="AJ11" s="93"/>
      <c r="AK11" s="93"/>
      <c r="AL11" s="93"/>
      <c r="AM11" s="94"/>
      <c r="AN11" s="95"/>
      <c r="AO11" s="93"/>
      <c r="AP11" s="93"/>
      <c r="AQ11" s="95"/>
      <c r="AR11" s="95"/>
      <c r="AS11" s="95"/>
      <c r="AT11" s="95"/>
      <c r="AU11" s="95"/>
      <c r="AV11" s="95"/>
    </row>
    <row r="12" spans="1:48" s="99" customFormat="1" ht="12.75">
      <c r="A12" s="200" t="s">
        <v>38</v>
      </c>
      <c r="B12" s="201"/>
      <c r="C12" s="201"/>
      <c r="D12" s="201"/>
      <c r="E12" s="201"/>
      <c r="F12" s="201"/>
      <c r="G12" s="92"/>
      <c r="H12" s="93"/>
      <c r="I12" s="93"/>
      <c r="J12" s="93"/>
      <c r="K12" s="93"/>
      <c r="L12" s="93"/>
      <c r="M12" s="91"/>
      <c r="N12" s="91"/>
      <c r="O12" s="98"/>
      <c r="P12" s="98"/>
      <c r="Q12" s="93"/>
      <c r="R12" s="93"/>
      <c r="S12" s="93"/>
      <c r="T12" s="93"/>
      <c r="U12" s="93"/>
      <c r="V12" s="206"/>
      <c r="W12" s="206"/>
      <c r="X12" s="93"/>
      <c r="Y12" s="93"/>
      <c r="Z12" s="93"/>
      <c r="AA12" s="98"/>
      <c r="AB12" s="93"/>
      <c r="AC12" s="93"/>
      <c r="AD12" s="93"/>
      <c r="AE12" s="93"/>
      <c r="AF12" s="93"/>
      <c r="AG12" s="93"/>
      <c r="AH12" s="93"/>
      <c r="AI12" s="93"/>
      <c r="AJ12" s="93"/>
      <c r="AK12" s="93"/>
      <c r="AL12" s="93"/>
      <c r="AM12" s="94"/>
      <c r="AN12" s="95"/>
      <c r="AO12" s="107"/>
      <c r="AP12" s="107"/>
      <c r="AQ12" s="95"/>
      <c r="AR12" s="95"/>
      <c r="AS12" s="95"/>
      <c r="AT12" s="95"/>
      <c r="AU12" s="95"/>
      <c r="AV12" s="95"/>
    </row>
    <row r="13" spans="1:48" s="99" customFormat="1" ht="12.75">
      <c r="A13" s="200" t="s">
        <v>39</v>
      </c>
      <c r="B13" s="201"/>
      <c r="C13" s="201"/>
      <c r="D13" s="201"/>
      <c r="E13" s="201"/>
      <c r="F13" s="201"/>
      <c r="G13" s="92"/>
      <c r="H13" s="93"/>
      <c r="I13" s="93"/>
      <c r="J13" s="93"/>
      <c r="K13" s="93"/>
      <c r="L13" s="93"/>
      <c r="M13" s="91"/>
      <c r="N13" s="91"/>
      <c r="O13" s="108"/>
      <c r="P13" s="98"/>
      <c r="S13" s="93"/>
      <c r="T13" s="93"/>
      <c r="U13" s="93"/>
      <c r="V13" s="93"/>
      <c r="W13" s="207"/>
      <c r="X13" s="207"/>
      <c r="Y13" s="93"/>
      <c r="Z13" s="93"/>
      <c r="AA13" s="98"/>
      <c r="AB13" s="96"/>
      <c r="AC13" s="96"/>
      <c r="AD13" s="93"/>
      <c r="AE13" s="93"/>
      <c r="AF13" s="93"/>
      <c r="AG13" s="93"/>
      <c r="AH13" s="93"/>
      <c r="AI13" s="93"/>
      <c r="AJ13" s="93"/>
      <c r="AK13" s="93"/>
      <c r="AL13" s="93"/>
      <c r="AM13" s="94"/>
      <c r="AN13" s="95"/>
      <c r="AO13" s="95"/>
      <c r="AP13" s="95"/>
      <c r="AQ13" s="95"/>
      <c r="AR13" s="95"/>
      <c r="AS13" s="95"/>
      <c r="AT13" s="95"/>
      <c r="AU13" s="95"/>
      <c r="AV13" s="95"/>
    </row>
    <row r="14" spans="1:48" s="1" customFormat="1" ht="6" customHeight="1">
      <c r="A14" s="42"/>
      <c r="B14" s="39"/>
      <c r="C14" s="39"/>
      <c r="D14" s="43"/>
      <c r="E14" s="43"/>
      <c r="F14" s="40"/>
      <c r="G14" s="38"/>
      <c r="H14" s="43"/>
      <c r="I14" s="41"/>
      <c r="J14" s="13"/>
      <c r="K14" s="37"/>
      <c r="L14" s="37"/>
      <c r="M14" s="37"/>
      <c r="N14" s="37"/>
      <c r="O14" s="37"/>
      <c r="P14" s="37"/>
      <c r="S14" s="37"/>
      <c r="T14" s="50"/>
      <c r="U14" s="50"/>
      <c r="V14" s="50"/>
      <c r="W14" s="50"/>
      <c r="X14" s="50"/>
      <c r="Y14" s="50"/>
      <c r="Z14" s="50"/>
      <c r="AA14" s="37"/>
      <c r="AD14" s="37"/>
      <c r="AE14" s="50"/>
      <c r="AF14" s="50"/>
      <c r="AG14" s="50"/>
      <c r="AH14" s="50"/>
      <c r="AI14" s="50"/>
      <c r="AJ14" s="50"/>
      <c r="AK14" s="50"/>
      <c r="AL14" s="7"/>
      <c r="AM14" s="14"/>
      <c r="AN14" s="7"/>
      <c r="AO14" s="7"/>
      <c r="AP14" s="7"/>
      <c r="AQ14" s="7"/>
      <c r="AR14" s="7"/>
      <c r="AS14" s="7"/>
      <c r="AT14" s="7"/>
      <c r="AU14" s="7"/>
      <c r="AV14" s="7"/>
    </row>
    <row r="15" spans="1:48" s="3" customFormat="1" ht="12.75" customHeight="1">
      <c r="A15" s="79" t="s">
        <v>8</v>
      </c>
      <c r="B15" s="80"/>
      <c r="C15" s="80"/>
      <c r="D15" s="80"/>
      <c r="E15" s="80"/>
      <c r="F15" s="80"/>
      <c r="G15" s="80"/>
      <c r="H15" s="85" t="s">
        <v>40</v>
      </c>
      <c r="I15" s="86"/>
      <c r="J15" s="86"/>
      <c r="K15" s="86"/>
      <c r="L15" s="86"/>
      <c r="M15" s="86"/>
      <c r="N15" s="86"/>
      <c r="O15" s="232"/>
      <c r="P15" s="232"/>
      <c r="Q15" s="232"/>
      <c r="R15" s="232"/>
      <c r="S15" s="232"/>
      <c r="T15" s="232"/>
      <c r="U15" s="232"/>
      <c r="V15" s="232"/>
      <c r="W15" s="232"/>
      <c r="X15" s="232"/>
      <c r="Y15" s="232"/>
      <c r="Z15" s="87"/>
      <c r="AA15" s="81"/>
      <c r="AB15" s="81"/>
      <c r="AC15" s="81"/>
      <c r="AD15" s="81"/>
      <c r="AE15" s="81"/>
      <c r="AF15" s="81"/>
      <c r="AG15" s="81"/>
      <c r="AH15" s="81"/>
      <c r="AI15" s="81"/>
      <c r="AJ15" s="81"/>
      <c r="AK15" s="87"/>
      <c r="AL15" s="81"/>
      <c r="AM15" s="82"/>
      <c r="AN15" s="12"/>
      <c r="AO15" s="12"/>
      <c r="AP15" s="12"/>
      <c r="AQ15" s="12"/>
      <c r="AR15" s="12"/>
      <c r="AS15" s="12"/>
      <c r="AT15" s="12"/>
      <c r="AU15" s="12"/>
      <c r="AV15" s="12"/>
    </row>
    <row r="16" spans="1:48" s="3" customFormat="1" ht="24" customHeight="1" thickBot="1">
      <c r="A16" s="73" t="s">
        <v>9</v>
      </c>
      <c r="B16" s="74" t="s">
        <v>10</v>
      </c>
      <c r="C16" s="74" t="s">
        <v>27</v>
      </c>
      <c r="D16" s="74" t="s">
        <v>0</v>
      </c>
      <c r="E16" s="74" t="s">
        <v>24</v>
      </c>
      <c r="F16" s="75" t="s">
        <v>11</v>
      </c>
      <c r="G16" s="76" t="s">
        <v>12</v>
      </c>
      <c r="H16" s="77" t="s">
        <v>13</v>
      </c>
      <c r="I16" s="78" t="s">
        <v>3</v>
      </c>
      <c r="J16" s="78" t="s">
        <v>14</v>
      </c>
      <c r="K16" s="78" t="s">
        <v>5</v>
      </c>
      <c r="L16" s="78" t="s">
        <v>15</v>
      </c>
      <c r="M16" s="78" t="s">
        <v>16</v>
      </c>
      <c r="N16" s="76" t="s">
        <v>61</v>
      </c>
      <c r="O16" s="121" t="str">
        <f>TEXT($G$7,"MMM")</f>
        <v>Jul</v>
      </c>
      <c r="P16" s="121" t="str">
        <f>TEXT(EDATE($G$7,1),"MMM")</f>
        <v>Aug</v>
      </c>
      <c r="Q16" s="121" t="str">
        <f>TEXT(EDATE($G$7,2),"MMM")</f>
        <v>Sep</v>
      </c>
      <c r="R16" s="121" t="str">
        <f>TEXT(EDATE($G$7,3),"MMM")</f>
        <v>Oct</v>
      </c>
      <c r="S16" s="121" t="str">
        <f>TEXT(EDATE($G$7,4),"MMM")</f>
        <v>Nov</v>
      </c>
      <c r="T16" s="121" t="str">
        <f>TEXT(EDATE($G$7,5),"MMM")</f>
        <v>Dec</v>
      </c>
      <c r="U16" s="121" t="str">
        <f>TEXT(EDATE($G$7,6),"MMM")</f>
        <v>Jan</v>
      </c>
      <c r="V16" s="121" t="str">
        <f>TEXT(EDATE($G$7,7),"MMM")</f>
        <v>Feb</v>
      </c>
      <c r="W16" s="121" t="str">
        <f>TEXT(EDATE($G$7,8),"MMM")</f>
        <v>Mar</v>
      </c>
      <c r="X16" s="121" t="str">
        <f>TEXT(EDATE($G$7,9),"MMM")</f>
        <v>Apr</v>
      </c>
      <c r="Y16" s="121" t="str">
        <f>TEXT(EDATE($G$7,10),"MMM")</f>
        <v>May</v>
      </c>
      <c r="Z16" s="121" t="str">
        <f>TEXT(EDATE($G$7,11),"MMM")</f>
        <v>Jun</v>
      </c>
      <c r="AA16" s="121" t="str">
        <f>TEXT(EDATE($G$7,12),"MMM")</f>
        <v>Jul</v>
      </c>
      <c r="AB16" s="121" t="str">
        <f>TEXT(EDATE($G$7,13),"MMM")</f>
        <v>Aug</v>
      </c>
      <c r="AC16" s="121" t="str">
        <f>TEXT(EDATE($G$7,14),"MMM")</f>
        <v>Sep</v>
      </c>
      <c r="AD16" s="121" t="str">
        <f>TEXT(EDATE($G$7,15),"MMM")</f>
        <v>Oct</v>
      </c>
      <c r="AE16" s="121" t="str">
        <f>TEXT(EDATE($G$7,16),"MMM")</f>
        <v>Nov</v>
      </c>
      <c r="AF16" s="121" t="str">
        <f>TEXT(EDATE($G$7,17),"MMM")</f>
        <v>Dec</v>
      </c>
      <c r="AG16" s="121" t="str">
        <f>TEXT(EDATE($G$7,18),"MMM")</f>
        <v>Jan</v>
      </c>
      <c r="AH16" s="121" t="str">
        <f>TEXT(EDATE($G$7,19),"MMM")</f>
        <v>Feb</v>
      </c>
      <c r="AI16" s="121" t="str">
        <f>TEXT(EDATE($G$7,20),"MMM")</f>
        <v>Mar</v>
      </c>
      <c r="AJ16" s="121" t="str">
        <f>TEXT(EDATE($G$7,21),"MMM")</f>
        <v>Apr</v>
      </c>
      <c r="AK16" s="121" t="str">
        <f>TEXT(EDATE($G$7,22),"MMM")</f>
        <v>May</v>
      </c>
      <c r="AL16" s="122" t="s">
        <v>60</v>
      </c>
      <c r="AM16" s="123" t="s">
        <v>17</v>
      </c>
      <c r="AN16" s="15"/>
      <c r="AO16" s="15"/>
      <c r="AP16" s="15"/>
      <c r="AQ16" s="15"/>
      <c r="AR16" s="15"/>
      <c r="AS16" s="15"/>
      <c r="AT16" s="15"/>
      <c r="AU16" s="15"/>
      <c r="AV16" s="15"/>
    </row>
    <row r="17" spans="1:48" s="3" customFormat="1" ht="11.25">
      <c r="A17" s="16"/>
      <c r="B17" s="17"/>
      <c r="C17" s="17"/>
      <c r="D17" s="17"/>
      <c r="E17" s="17"/>
      <c r="F17" s="18"/>
      <c r="G17" s="17" t="s">
        <v>19</v>
      </c>
      <c r="H17" s="18">
        <v>20</v>
      </c>
      <c r="I17" s="18">
        <v>20</v>
      </c>
      <c r="J17" s="18">
        <v>23</v>
      </c>
      <c r="K17" s="18">
        <v>20</v>
      </c>
      <c r="L17" s="18">
        <v>22</v>
      </c>
      <c r="M17" s="18">
        <v>22</v>
      </c>
      <c r="N17" s="18"/>
      <c r="O17" s="124">
        <f>NETWORKDAYS($G$7,EOMONTH($G$7,0),)</f>
        <v>21</v>
      </c>
      <c r="P17" s="124">
        <f>NETWORKDAYS(EDATE($G$7,1),EOMONTH(EDATE($G$7,1),0),)</f>
        <v>23</v>
      </c>
      <c r="Q17" s="124">
        <f>NETWORKDAYS(EDATE($G$7,2),EOMONTH(EDATE($G$7,2),0),)</f>
        <v>22</v>
      </c>
      <c r="R17" s="124">
        <f>NETWORKDAYS(EDATE($G$7,3),EOMONTH(EDATE($G$7,3),0),)</f>
        <v>21</v>
      </c>
      <c r="S17" s="124">
        <f>NETWORKDAYS(EDATE($G$7,4),EOMONTH(EDATE($G$7,4),0),)</f>
        <v>22</v>
      </c>
      <c r="T17" s="124">
        <f>NETWORKDAYS(EDATE($G$7,5),EOMONTH(EDATE($G$7,5),0),)</f>
        <v>22</v>
      </c>
      <c r="U17" s="124">
        <f>NETWORKDAYS(EDATE($G$7,6),EOMONTH(EDATE($G$7,6),0),)</f>
        <v>22</v>
      </c>
      <c r="V17" s="124">
        <f>NETWORKDAYS(EDATE($G$7,7),EOMONTH(EDATE($G$7,7),0),)</f>
        <v>21</v>
      </c>
      <c r="W17" s="124">
        <f>NETWORKDAYS(EDATE($G$7,8),EOMONTH(EDATE($G$7,8),0),)</f>
        <v>22</v>
      </c>
      <c r="X17" s="124">
        <f>NETWORKDAYS(EDATE($G$7,9),EOMONTH(EDATE($G$7,9),0),)</f>
        <v>21</v>
      </c>
      <c r="Y17" s="124">
        <f>NETWORKDAYS(EDATE($G$7,10),EOMONTH(EDATE($G$7,10),0),)</f>
        <v>23</v>
      </c>
      <c r="Z17" s="124">
        <f>NETWORKDAYS(EDATE($G$7,11),EOMONTH(EDATE($G$7,11),0),)</f>
        <v>21</v>
      </c>
      <c r="AA17" s="124">
        <f>NETWORKDAYS(EDATE($G$7,12),EOMONTH(EDATE($G$7,12),0),)</f>
        <v>22</v>
      </c>
      <c r="AB17" s="124">
        <f>NETWORKDAYS(EDATE($G$7,13),EOMONTH(EDATE($G$7,13),0),)</f>
        <v>23</v>
      </c>
      <c r="AC17" s="124">
        <f>NETWORKDAYS(EDATE($G$7,14),EOMONTH(EDATE($G$7,14),0),)</f>
        <v>20</v>
      </c>
      <c r="AD17" s="124">
        <f>NETWORKDAYS(EDATE($G$7,15),EOMONTH(EDATE($G$7,15),0),)</f>
        <v>23</v>
      </c>
      <c r="AE17" s="124">
        <f>NETWORKDAYS(EDATE($G$7,16),EOMONTH(EDATE($G$7,16),0),)</f>
        <v>22</v>
      </c>
      <c r="AF17" s="124">
        <f>NETWORKDAYS(EDATE($G$7,17),EOMONTH(EDATE($G$7,17),0),)</f>
        <v>21</v>
      </c>
      <c r="AG17" s="124">
        <f>NETWORKDAYS(EDATE($G$7,18),EOMONTH(EDATE($G$7,18),0),)</f>
        <v>23</v>
      </c>
      <c r="AH17" s="124">
        <f>NETWORKDAYS(EDATE($G$7,19),EOMONTH(EDATE($G$7,19),0),)</f>
        <v>20</v>
      </c>
      <c r="AI17" s="124">
        <f>NETWORKDAYS(EDATE($G$7,20),EOMONTH(EDATE($G$7,20),0),)</f>
        <v>21</v>
      </c>
      <c r="AJ17" s="124">
        <f>NETWORKDAYS(EDATE($G$7,21),EOMONTH(EDATE($G$7,21),0),)</f>
        <v>22</v>
      </c>
      <c r="AK17" s="124">
        <f>NETWORKDAYS(EDATE($G$7,22),EOMONTH(EDATE($G$7,22),0),)</f>
        <v>23</v>
      </c>
      <c r="AL17" s="125"/>
      <c r="AM17" s="126"/>
      <c r="AN17" s="15"/>
      <c r="AO17" s="15"/>
      <c r="AP17" s="15"/>
      <c r="AQ17" s="15"/>
      <c r="AR17" s="15"/>
      <c r="AS17" s="15"/>
      <c r="AT17" s="15"/>
      <c r="AU17" s="15"/>
      <c r="AV17" s="15"/>
    </row>
    <row r="18" spans="1:48" s="3" customFormat="1" ht="13.5" customHeight="1">
      <c r="A18" s="233" t="s">
        <v>22</v>
      </c>
      <c r="B18" s="234"/>
      <c r="C18" s="70"/>
      <c r="D18" s="19"/>
      <c r="E18" s="46"/>
      <c r="F18" s="20"/>
      <c r="G18" s="19"/>
      <c r="H18" s="20"/>
      <c r="I18" s="20"/>
      <c r="J18" s="20"/>
      <c r="K18" s="20"/>
      <c r="L18" s="20"/>
      <c r="M18" s="20"/>
      <c r="N18" s="20"/>
      <c r="O18" s="127"/>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9"/>
      <c r="AM18" s="130"/>
      <c r="AN18" s="19"/>
      <c r="AO18" s="19"/>
      <c r="AP18" s="19"/>
      <c r="AQ18" s="19"/>
      <c r="AR18" s="19"/>
      <c r="AS18" s="19"/>
      <c r="AT18" s="19"/>
      <c r="AU18" s="19"/>
      <c r="AV18" s="19"/>
    </row>
    <row r="19" spans="1:49" s="111" customFormat="1" ht="11.25">
      <c r="A19" s="208"/>
      <c r="B19" s="209"/>
      <c r="C19" s="210"/>
      <c r="D19" s="211"/>
      <c r="E19" s="212"/>
      <c r="F19" s="213"/>
      <c r="G19" s="197"/>
      <c r="H19" s="198"/>
      <c r="I19" s="198"/>
      <c r="J19" s="198"/>
      <c r="K19" s="198"/>
      <c r="L19" s="198"/>
      <c r="M19" s="198"/>
      <c r="N19" s="197"/>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31"/>
      <c r="AM19" s="132"/>
      <c r="AN19" s="109"/>
      <c r="AO19" s="109"/>
      <c r="AP19" s="109"/>
      <c r="AQ19" s="109"/>
      <c r="AR19" s="109"/>
      <c r="AS19" s="109"/>
      <c r="AT19" s="109"/>
      <c r="AU19" s="109"/>
      <c r="AV19" s="109"/>
      <c r="AW19" s="110"/>
    </row>
    <row r="20" spans="1:49" s="111" customFormat="1" ht="11.25">
      <c r="A20" s="208"/>
      <c r="B20" s="209"/>
      <c r="C20" s="210"/>
      <c r="D20" s="211"/>
      <c r="E20" s="212"/>
      <c r="F20" s="213"/>
      <c r="G20" s="197"/>
      <c r="H20" s="198"/>
      <c r="I20" s="198"/>
      <c r="J20" s="198"/>
      <c r="K20" s="198"/>
      <c r="L20" s="198"/>
      <c r="M20" s="198"/>
      <c r="N20" s="197"/>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31"/>
      <c r="AM20" s="132"/>
      <c r="AN20" s="112"/>
      <c r="AO20" s="109"/>
      <c r="AP20" s="109"/>
      <c r="AQ20" s="109"/>
      <c r="AR20" s="109"/>
      <c r="AS20" s="109"/>
      <c r="AT20" s="109"/>
      <c r="AU20" s="109"/>
      <c r="AV20" s="109"/>
      <c r="AW20" s="110"/>
    </row>
    <row r="21" spans="1:49" s="111" customFormat="1" ht="11.25">
      <c r="A21" s="208"/>
      <c r="B21" s="209"/>
      <c r="C21" s="210"/>
      <c r="D21" s="211"/>
      <c r="E21" s="212"/>
      <c r="F21" s="213"/>
      <c r="G21" s="197"/>
      <c r="H21" s="198"/>
      <c r="I21" s="198"/>
      <c r="J21" s="198"/>
      <c r="K21" s="198"/>
      <c r="L21" s="198"/>
      <c r="M21" s="198"/>
      <c r="N21" s="197"/>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31"/>
      <c r="AM21" s="132"/>
      <c r="AN21" s="109"/>
      <c r="AO21" s="109"/>
      <c r="AP21" s="109"/>
      <c r="AQ21" s="109"/>
      <c r="AR21" s="109"/>
      <c r="AS21" s="109"/>
      <c r="AT21" s="109"/>
      <c r="AU21" s="109"/>
      <c r="AV21" s="109"/>
      <c r="AW21" s="110"/>
    </row>
    <row r="22" spans="1:49" s="111" customFormat="1" ht="11.25">
      <c r="A22" s="208"/>
      <c r="B22" s="209"/>
      <c r="C22" s="210"/>
      <c r="D22" s="211"/>
      <c r="E22" s="212"/>
      <c r="F22" s="213"/>
      <c r="G22" s="197"/>
      <c r="H22" s="198"/>
      <c r="I22" s="198"/>
      <c r="J22" s="198"/>
      <c r="K22" s="198"/>
      <c r="L22" s="198"/>
      <c r="M22" s="198"/>
      <c r="N22" s="197"/>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31"/>
      <c r="AM22" s="132"/>
      <c r="AN22" s="109"/>
      <c r="AO22" s="109"/>
      <c r="AP22" s="109"/>
      <c r="AQ22" s="109"/>
      <c r="AR22" s="109"/>
      <c r="AS22" s="109"/>
      <c r="AT22" s="109"/>
      <c r="AU22" s="109"/>
      <c r="AV22" s="109"/>
      <c r="AW22" s="110"/>
    </row>
    <row r="23" spans="1:49" s="111" customFormat="1" ht="11.25">
      <c r="A23" s="208"/>
      <c r="B23" s="209"/>
      <c r="C23" s="210"/>
      <c r="D23" s="211"/>
      <c r="E23" s="212"/>
      <c r="F23" s="213"/>
      <c r="G23" s="197"/>
      <c r="H23" s="198"/>
      <c r="I23" s="198"/>
      <c r="J23" s="198"/>
      <c r="K23" s="198"/>
      <c r="L23" s="198"/>
      <c r="M23" s="198"/>
      <c r="N23" s="197"/>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31"/>
      <c r="AM23" s="132"/>
      <c r="AN23" s="109"/>
      <c r="AO23" s="109"/>
      <c r="AP23" s="109"/>
      <c r="AQ23" s="109"/>
      <c r="AR23" s="109"/>
      <c r="AS23" s="109"/>
      <c r="AT23" s="109"/>
      <c r="AU23" s="109"/>
      <c r="AV23" s="109"/>
      <c r="AW23" s="110"/>
    </row>
    <row r="24" spans="1:49" s="111" customFormat="1" ht="11.25">
      <c r="A24" s="208"/>
      <c r="B24" s="209"/>
      <c r="C24" s="210"/>
      <c r="D24" s="211"/>
      <c r="E24" s="212"/>
      <c r="F24" s="213"/>
      <c r="G24" s="197"/>
      <c r="H24" s="198"/>
      <c r="I24" s="198"/>
      <c r="J24" s="198"/>
      <c r="K24" s="198"/>
      <c r="L24" s="198"/>
      <c r="M24" s="198"/>
      <c r="N24" s="197"/>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31"/>
      <c r="AM24" s="132"/>
      <c r="AN24" s="109"/>
      <c r="AO24" s="109"/>
      <c r="AP24" s="109"/>
      <c r="AQ24" s="109"/>
      <c r="AR24" s="109"/>
      <c r="AS24" s="109"/>
      <c r="AT24" s="109"/>
      <c r="AU24" s="109"/>
      <c r="AV24" s="109"/>
      <c r="AW24" s="110"/>
    </row>
    <row r="25" spans="1:49" s="111" customFormat="1" ht="11.25">
      <c r="A25" s="208"/>
      <c r="B25" s="209"/>
      <c r="C25" s="210"/>
      <c r="D25" s="211"/>
      <c r="E25" s="212"/>
      <c r="F25" s="213"/>
      <c r="G25" s="197"/>
      <c r="H25" s="198"/>
      <c r="I25" s="198"/>
      <c r="J25" s="198"/>
      <c r="K25" s="198"/>
      <c r="L25" s="198"/>
      <c r="M25" s="198"/>
      <c r="N25" s="197"/>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31"/>
      <c r="AM25" s="132"/>
      <c r="AN25" s="109"/>
      <c r="AO25" s="109"/>
      <c r="AP25" s="109"/>
      <c r="AQ25" s="109"/>
      <c r="AR25" s="109"/>
      <c r="AS25" s="109"/>
      <c r="AT25" s="109"/>
      <c r="AU25" s="109"/>
      <c r="AV25" s="109"/>
      <c r="AW25" s="110"/>
    </row>
    <row r="26" spans="1:49" s="111" customFormat="1" ht="11.25">
      <c r="A26" s="208"/>
      <c r="B26" s="209"/>
      <c r="C26" s="210"/>
      <c r="D26" s="211"/>
      <c r="E26" s="212"/>
      <c r="F26" s="213"/>
      <c r="G26" s="197"/>
      <c r="H26" s="198"/>
      <c r="I26" s="198"/>
      <c r="J26" s="198"/>
      <c r="K26" s="198"/>
      <c r="L26" s="198"/>
      <c r="M26" s="198"/>
      <c r="N26" s="197"/>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31"/>
      <c r="AM26" s="132"/>
      <c r="AN26" s="109"/>
      <c r="AO26" s="109"/>
      <c r="AP26" s="109"/>
      <c r="AQ26" s="109"/>
      <c r="AR26" s="109"/>
      <c r="AS26" s="109"/>
      <c r="AT26" s="109"/>
      <c r="AU26" s="109"/>
      <c r="AV26" s="109"/>
      <c r="AW26" s="110"/>
    </row>
    <row r="27" spans="1:49" s="111" customFormat="1" ht="11.25">
      <c r="A27" s="214"/>
      <c r="B27" s="210"/>
      <c r="C27" s="210"/>
      <c r="D27" s="211"/>
      <c r="E27" s="212"/>
      <c r="F27" s="211"/>
      <c r="G27" s="197"/>
      <c r="H27" s="198"/>
      <c r="I27" s="198"/>
      <c r="J27" s="198"/>
      <c r="K27" s="198"/>
      <c r="L27" s="198"/>
      <c r="M27" s="198"/>
      <c r="N27" s="197"/>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31"/>
      <c r="AM27" s="132"/>
      <c r="AN27" s="109"/>
      <c r="AO27" s="109"/>
      <c r="AP27" s="109"/>
      <c r="AQ27" s="109"/>
      <c r="AR27" s="109"/>
      <c r="AS27" s="109"/>
      <c r="AT27" s="109"/>
      <c r="AU27" s="109"/>
      <c r="AV27" s="109"/>
      <c r="AW27" s="110"/>
    </row>
    <row r="28" spans="1:49" s="111" customFormat="1" ht="11.25">
      <c r="A28" s="214"/>
      <c r="B28" s="210"/>
      <c r="C28" s="210"/>
      <c r="D28" s="211"/>
      <c r="E28" s="212"/>
      <c r="F28" s="211"/>
      <c r="G28" s="197"/>
      <c r="H28" s="198"/>
      <c r="I28" s="198"/>
      <c r="J28" s="198"/>
      <c r="K28" s="198"/>
      <c r="L28" s="198"/>
      <c r="M28" s="198"/>
      <c r="N28" s="197"/>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31"/>
      <c r="AM28" s="132"/>
      <c r="AN28" s="109"/>
      <c r="AO28" s="109"/>
      <c r="AP28" s="109"/>
      <c r="AQ28" s="109"/>
      <c r="AR28" s="109"/>
      <c r="AS28" s="109"/>
      <c r="AT28" s="109"/>
      <c r="AU28" s="109"/>
      <c r="AV28" s="109"/>
      <c r="AW28" s="110"/>
    </row>
    <row r="29" spans="1:49" s="111" customFormat="1" ht="11.25">
      <c r="A29" s="214"/>
      <c r="B29" s="210"/>
      <c r="C29" s="210"/>
      <c r="D29" s="211"/>
      <c r="E29" s="212"/>
      <c r="F29" s="211"/>
      <c r="G29" s="197"/>
      <c r="H29" s="198"/>
      <c r="I29" s="198"/>
      <c r="J29" s="198"/>
      <c r="K29" s="198"/>
      <c r="L29" s="198"/>
      <c r="M29" s="198"/>
      <c r="N29" s="197"/>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31"/>
      <c r="AM29" s="132"/>
      <c r="AN29" s="109"/>
      <c r="AO29" s="109"/>
      <c r="AP29" s="109"/>
      <c r="AQ29" s="109"/>
      <c r="AR29" s="109"/>
      <c r="AS29" s="109"/>
      <c r="AT29" s="109"/>
      <c r="AU29" s="109"/>
      <c r="AV29" s="109"/>
      <c r="AW29" s="110"/>
    </row>
    <row r="30" spans="1:49" s="111" customFormat="1" ht="11.25">
      <c r="A30" s="214"/>
      <c r="B30" s="210"/>
      <c r="C30" s="210"/>
      <c r="D30" s="211"/>
      <c r="E30" s="212"/>
      <c r="F30" s="211"/>
      <c r="G30" s="197"/>
      <c r="H30" s="198"/>
      <c r="I30" s="198"/>
      <c r="J30" s="198"/>
      <c r="K30" s="198"/>
      <c r="L30" s="198"/>
      <c r="M30" s="198"/>
      <c r="N30" s="197"/>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31"/>
      <c r="AM30" s="132"/>
      <c r="AN30" s="109"/>
      <c r="AO30" s="109"/>
      <c r="AP30" s="109"/>
      <c r="AQ30" s="109"/>
      <c r="AR30" s="109"/>
      <c r="AS30" s="109"/>
      <c r="AT30" s="109"/>
      <c r="AU30" s="109"/>
      <c r="AV30" s="109"/>
      <c r="AW30" s="110"/>
    </row>
    <row r="31" spans="1:49" s="111" customFormat="1" ht="11.25">
      <c r="A31" s="214"/>
      <c r="B31" s="210"/>
      <c r="C31" s="210"/>
      <c r="D31" s="211"/>
      <c r="E31" s="212"/>
      <c r="F31" s="211"/>
      <c r="G31" s="197"/>
      <c r="H31" s="198"/>
      <c r="I31" s="198"/>
      <c r="J31" s="198"/>
      <c r="K31" s="198"/>
      <c r="L31" s="198"/>
      <c r="M31" s="198"/>
      <c r="N31" s="197"/>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31"/>
      <c r="AM31" s="132"/>
      <c r="AN31" s="109"/>
      <c r="AO31" s="109"/>
      <c r="AP31" s="109"/>
      <c r="AQ31" s="109"/>
      <c r="AR31" s="109"/>
      <c r="AS31" s="109"/>
      <c r="AT31" s="109"/>
      <c r="AU31" s="109"/>
      <c r="AV31" s="109"/>
      <c r="AW31" s="110"/>
    </row>
    <row r="32" spans="1:49" s="111" customFormat="1" ht="11.25">
      <c r="A32" s="214"/>
      <c r="B32" s="210"/>
      <c r="C32" s="210"/>
      <c r="D32" s="211"/>
      <c r="E32" s="212"/>
      <c r="F32" s="211"/>
      <c r="G32" s="197"/>
      <c r="H32" s="198"/>
      <c r="I32" s="198"/>
      <c r="J32" s="198"/>
      <c r="K32" s="198"/>
      <c r="L32" s="198"/>
      <c r="M32" s="198"/>
      <c r="N32" s="197"/>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31"/>
      <c r="AM32" s="132"/>
      <c r="AN32" s="109"/>
      <c r="AO32" s="109"/>
      <c r="AP32" s="109"/>
      <c r="AQ32" s="109"/>
      <c r="AR32" s="109"/>
      <c r="AS32" s="109"/>
      <c r="AT32" s="109"/>
      <c r="AU32" s="109"/>
      <c r="AV32" s="109"/>
      <c r="AW32" s="110"/>
    </row>
    <row r="33" spans="1:49" ht="12" thickBot="1">
      <c r="A33" s="26"/>
      <c r="B33" s="27"/>
      <c r="C33" s="27"/>
      <c r="D33" s="28"/>
      <c r="E33" s="48"/>
      <c r="F33" s="28"/>
      <c r="G33" s="29"/>
      <c r="H33" s="44"/>
      <c r="I33" s="44"/>
      <c r="J33" s="44"/>
      <c r="K33" s="44"/>
      <c r="L33" s="45"/>
      <c r="M33" s="45"/>
      <c r="N33" s="45"/>
      <c r="O33" s="133"/>
      <c r="P33" s="133"/>
      <c r="Q33" s="133"/>
      <c r="R33" s="133"/>
      <c r="S33" s="133"/>
      <c r="T33" s="134"/>
      <c r="U33" s="135"/>
      <c r="V33" s="135"/>
      <c r="W33" s="135"/>
      <c r="X33" s="135"/>
      <c r="Y33" s="133"/>
      <c r="Z33" s="134"/>
      <c r="AA33" s="133"/>
      <c r="AB33" s="133"/>
      <c r="AC33" s="133"/>
      <c r="AD33" s="133"/>
      <c r="AE33" s="134"/>
      <c r="AF33" s="135"/>
      <c r="AG33" s="135"/>
      <c r="AH33" s="135"/>
      <c r="AI33" s="135"/>
      <c r="AJ33" s="133"/>
      <c r="AK33" s="134"/>
      <c r="AL33" s="136"/>
      <c r="AM33" s="137"/>
      <c r="AN33" s="21"/>
      <c r="AO33" s="21"/>
      <c r="AP33" s="21"/>
      <c r="AQ33" s="21"/>
      <c r="AR33" s="21"/>
      <c r="AS33" s="21"/>
      <c r="AT33" s="21"/>
      <c r="AU33" s="21"/>
      <c r="AV33" s="21"/>
      <c r="AW33" s="4"/>
    </row>
    <row r="34" spans="1:52" ht="12" thickTop="1">
      <c r="A34" s="63" t="s">
        <v>18</v>
      </c>
      <c r="B34" s="31"/>
      <c r="C34" s="31"/>
      <c r="D34" s="64"/>
      <c r="E34" s="65"/>
      <c r="F34" s="64"/>
      <c r="G34" s="66" t="s">
        <v>25</v>
      </c>
      <c r="H34" s="62">
        <f aca="true" t="shared" si="0" ref="H34:M34">SUM(H19:H33)</f>
        <v>0</v>
      </c>
      <c r="I34" s="62">
        <f t="shared" si="0"/>
        <v>0</v>
      </c>
      <c r="J34" s="62">
        <f t="shared" si="0"/>
        <v>0</v>
      </c>
      <c r="K34" s="62">
        <f t="shared" si="0"/>
        <v>0</v>
      </c>
      <c r="L34" s="62">
        <f t="shared" si="0"/>
        <v>0</v>
      </c>
      <c r="M34" s="62">
        <f t="shared" si="0"/>
        <v>0</v>
      </c>
      <c r="N34" s="62"/>
      <c r="O34" s="138">
        <f>SUM(O19:O32)</f>
        <v>0</v>
      </c>
      <c r="P34" s="138">
        <f aca="true" t="shared" si="1" ref="P34:Y34">SUM(P19:P32)</f>
        <v>0</v>
      </c>
      <c r="Q34" s="138">
        <f t="shared" si="1"/>
        <v>0</v>
      </c>
      <c r="R34" s="138">
        <f t="shared" si="1"/>
        <v>0</v>
      </c>
      <c r="S34" s="138">
        <f t="shared" si="1"/>
        <v>0</v>
      </c>
      <c r="T34" s="138">
        <f t="shared" si="1"/>
        <v>0</v>
      </c>
      <c r="U34" s="138">
        <f t="shared" si="1"/>
        <v>0</v>
      </c>
      <c r="V34" s="138">
        <f t="shared" si="1"/>
        <v>0</v>
      </c>
      <c r="W34" s="138">
        <f t="shared" si="1"/>
        <v>0</v>
      </c>
      <c r="X34" s="138">
        <f t="shared" si="1"/>
        <v>0</v>
      </c>
      <c r="Y34" s="138">
        <f t="shared" si="1"/>
        <v>0</v>
      </c>
      <c r="Z34" s="139">
        <f>SUM(Z19:Z32)</f>
        <v>0</v>
      </c>
      <c r="AA34" s="138">
        <f aca="true" t="shared" si="2" ref="AA34:AJ34">SUM(AA19:AA32)</f>
        <v>0</v>
      </c>
      <c r="AB34" s="138">
        <f t="shared" si="2"/>
        <v>0</v>
      </c>
      <c r="AC34" s="138">
        <f t="shared" si="2"/>
        <v>0</v>
      </c>
      <c r="AD34" s="138">
        <f t="shared" si="2"/>
        <v>0</v>
      </c>
      <c r="AE34" s="138">
        <f t="shared" si="2"/>
        <v>0</v>
      </c>
      <c r="AF34" s="138">
        <f t="shared" si="2"/>
        <v>0</v>
      </c>
      <c r="AG34" s="138">
        <f t="shared" si="2"/>
        <v>0</v>
      </c>
      <c r="AH34" s="138">
        <f t="shared" si="2"/>
        <v>0</v>
      </c>
      <c r="AI34" s="138">
        <f t="shared" si="2"/>
        <v>0</v>
      </c>
      <c r="AJ34" s="138">
        <f t="shared" si="2"/>
        <v>0</v>
      </c>
      <c r="AK34" s="139">
        <f>SUM(AK19:AK32)</f>
        <v>0</v>
      </c>
      <c r="AL34" s="140">
        <f>SUM(AL19:AL32)</f>
        <v>0</v>
      </c>
      <c r="AM34" s="141">
        <f>SUM(AM19:AM32)</f>
        <v>0</v>
      </c>
      <c r="AN34" s="5"/>
      <c r="AO34" s="5"/>
      <c r="AP34" s="5"/>
      <c r="AQ34" s="5"/>
      <c r="AR34" s="5"/>
      <c r="AS34" s="5"/>
      <c r="AT34" s="5"/>
      <c r="AU34" s="5"/>
      <c r="AV34" s="5"/>
      <c r="AZ34" s="4"/>
    </row>
    <row r="35" spans="1:49" ht="11.25">
      <c r="A35" s="51"/>
      <c r="B35" s="52"/>
      <c r="C35" s="61"/>
      <c r="D35" s="57"/>
      <c r="E35" s="58"/>
      <c r="F35" s="53"/>
      <c r="G35" s="59"/>
      <c r="H35" s="60"/>
      <c r="I35" s="60"/>
      <c r="J35" s="60"/>
      <c r="K35" s="60"/>
      <c r="L35" s="61"/>
      <c r="M35" s="61"/>
      <c r="N35" s="61"/>
      <c r="O35" s="142"/>
      <c r="P35" s="142"/>
      <c r="Q35" s="142"/>
      <c r="R35" s="142"/>
      <c r="S35" s="142"/>
      <c r="T35" s="143"/>
      <c r="U35" s="144"/>
      <c r="V35" s="144"/>
      <c r="W35" s="144"/>
      <c r="X35" s="144"/>
      <c r="Y35" s="142"/>
      <c r="Z35" s="143"/>
      <c r="AA35" s="142"/>
      <c r="AB35" s="142"/>
      <c r="AC35" s="142"/>
      <c r="AD35" s="142"/>
      <c r="AE35" s="143"/>
      <c r="AF35" s="144"/>
      <c r="AG35" s="144"/>
      <c r="AH35" s="144"/>
      <c r="AI35" s="144"/>
      <c r="AJ35" s="142"/>
      <c r="AK35" s="143"/>
      <c r="AL35" s="145"/>
      <c r="AM35" s="146" t="s">
        <v>18</v>
      </c>
      <c r="AN35" s="5"/>
      <c r="AO35" s="5"/>
      <c r="AP35" s="5"/>
      <c r="AQ35" s="5"/>
      <c r="AR35" s="5"/>
      <c r="AS35" s="5"/>
      <c r="AT35" s="5"/>
      <c r="AU35" s="5"/>
      <c r="AV35" s="5"/>
      <c r="AW35" s="4"/>
    </row>
    <row r="36" spans="1:49" ht="11.25" customHeight="1">
      <c r="A36" s="244" t="s">
        <v>23</v>
      </c>
      <c r="B36" s="245"/>
      <c r="C36" s="245"/>
      <c r="D36" s="246"/>
      <c r="E36" s="47"/>
      <c r="F36" s="25"/>
      <c r="G36" s="22"/>
      <c r="H36" s="23"/>
      <c r="I36" s="23"/>
      <c r="J36" s="23"/>
      <c r="K36" s="23"/>
      <c r="L36" s="24"/>
      <c r="M36" s="24"/>
      <c r="N36" s="24"/>
      <c r="O36" s="147"/>
      <c r="P36" s="147"/>
      <c r="Q36" s="147"/>
      <c r="R36" s="147"/>
      <c r="S36" s="147"/>
      <c r="T36" s="148"/>
      <c r="U36" s="149"/>
      <c r="V36" s="149"/>
      <c r="W36" s="149"/>
      <c r="X36" s="149"/>
      <c r="Y36" s="147"/>
      <c r="Z36" s="148"/>
      <c r="AA36" s="147"/>
      <c r="AB36" s="147"/>
      <c r="AC36" s="147"/>
      <c r="AD36" s="147"/>
      <c r="AE36" s="148"/>
      <c r="AF36" s="149"/>
      <c r="AG36" s="149"/>
      <c r="AH36" s="149"/>
      <c r="AI36" s="149"/>
      <c r="AJ36" s="147"/>
      <c r="AK36" s="148"/>
      <c r="AL36" s="150"/>
      <c r="AM36" s="151"/>
      <c r="AN36" s="5"/>
      <c r="AO36" s="5"/>
      <c r="AP36" s="5"/>
      <c r="AQ36" s="5"/>
      <c r="AR36" s="5"/>
      <c r="AS36" s="5"/>
      <c r="AT36" s="5"/>
      <c r="AU36" s="5"/>
      <c r="AV36" s="5"/>
      <c r="AW36" s="4"/>
    </row>
    <row r="37" spans="1:49" s="111" customFormat="1" ht="11.25">
      <c r="A37" s="193"/>
      <c r="B37" s="194"/>
      <c r="C37" s="194"/>
      <c r="D37" s="195"/>
      <c r="E37" s="196"/>
      <c r="F37" s="195"/>
      <c r="G37" s="197"/>
      <c r="H37" s="198"/>
      <c r="I37" s="198"/>
      <c r="J37" s="198"/>
      <c r="K37" s="198"/>
      <c r="L37" s="198"/>
      <c r="M37" s="198"/>
      <c r="N37" s="198"/>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52"/>
      <c r="AM37" s="132"/>
      <c r="AN37" s="113"/>
      <c r="AO37" s="113"/>
      <c r="AP37" s="113"/>
      <c r="AQ37" s="113"/>
      <c r="AR37" s="113"/>
      <c r="AS37" s="113"/>
      <c r="AT37" s="113"/>
      <c r="AU37" s="113"/>
      <c r="AV37" s="113"/>
      <c r="AW37" s="110"/>
    </row>
    <row r="38" spans="1:49" s="111" customFormat="1" ht="11.25">
      <c r="A38" s="202"/>
      <c r="B38" s="194"/>
      <c r="C38" s="194"/>
      <c r="D38" s="195"/>
      <c r="E38" s="196"/>
      <c r="F38" s="195"/>
      <c r="G38" s="197"/>
      <c r="H38" s="198"/>
      <c r="I38" s="198"/>
      <c r="J38" s="198"/>
      <c r="K38" s="198"/>
      <c r="L38" s="198"/>
      <c r="M38" s="198"/>
      <c r="N38" s="198"/>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52"/>
      <c r="AM38" s="132"/>
      <c r="AN38" s="113"/>
      <c r="AO38" s="113"/>
      <c r="AP38" s="113"/>
      <c r="AQ38" s="113"/>
      <c r="AR38" s="113"/>
      <c r="AS38" s="113"/>
      <c r="AT38" s="113"/>
      <c r="AU38" s="113"/>
      <c r="AV38" s="113"/>
      <c r="AW38" s="110"/>
    </row>
    <row r="39" spans="1:49" s="111" customFormat="1" ht="11.25">
      <c r="A39" s="193"/>
      <c r="B39" s="194"/>
      <c r="C39" s="194"/>
      <c r="D39" s="195"/>
      <c r="E39" s="196"/>
      <c r="F39" s="195"/>
      <c r="G39" s="197"/>
      <c r="H39" s="198"/>
      <c r="I39" s="198"/>
      <c r="J39" s="198"/>
      <c r="K39" s="198"/>
      <c r="L39" s="198"/>
      <c r="M39" s="198"/>
      <c r="N39" s="198"/>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52"/>
      <c r="AM39" s="132"/>
      <c r="AN39" s="113"/>
      <c r="AO39" s="113"/>
      <c r="AP39" s="113"/>
      <c r="AQ39" s="113"/>
      <c r="AR39" s="113"/>
      <c r="AS39" s="113"/>
      <c r="AT39" s="113"/>
      <c r="AU39" s="113"/>
      <c r="AV39" s="113"/>
      <c r="AW39" s="110"/>
    </row>
    <row r="40" spans="1:49" s="111" customFormat="1" ht="11.25">
      <c r="A40" s="193"/>
      <c r="B40" s="194"/>
      <c r="C40" s="194"/>
      <c r="D40" s="195"/>
      <c r="E40" s="196"/>
      <c r="F40" s="195"/>
      <c r="G40" s="197"/>
      <c r="H40" s="198"/>
      <c r="I40" s="198"/>
      <c r="J40" s="198"/>
      <c r="K40" s="198"/>
      <c r="L40" s="198"/>
      <c r="M40" s="198"/>
      <c r="N40" s="198"/>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52"/>
      <c r="AM40" s="132"/>
      <c r="AN40" s="113"/>
      <c r="AO40" s="113"/>
      <c r="AP40" s="113"/>
      <c r="AQ40" s="113"/>
      <c r="AR40" s="113"/>
      <c r="AS40" s="113"/>
      <c r="AT40" s="113"/>
      <c r="AU40" s="113"/>
      <c r="AV40" s="113"/>
      <c r="AW40" s="110"/>
    </row>
    <row r="41" spans="1:49" s="111" customFormat="1" ht="11.25">
      <c r="A41" s="193"/>
      <c r="B41" s="194"/>
      <c r="C41" s="194"/>
      <c r="D41" s="195"/>
      <c r="E41" s="196"/>
      <c r="F41" s="195"/>
      <c r="G41" s="197"/>
      <c r="H41" s="198"/>
      <c r="I41" s="198"/>
      <c r="J41" s="198"/>
      <c r="K41" s="198"/>
      <c r="L41" s="198"/>
      <c r="M41" s="198"/>
      <c r="N41" s="198"/>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52"/>
      <c r="AM41" s="132"/>
      <c r="AN41" s="113"/>
      <c r="AO41" s="113"/>
      <c r="AP41" s="113"/>
      <c r="AQ41" s="113"/>
      <c r="AR41" s="113"/>
      <c r="AS41" s="113"/>
      <c r="AT41" s="113"/>
      <c r="AU41" s="113"/>
      <c r="AV41" s="113"/>
      <c r="AW41" s="110"/>
    </row>
    <row r="42" spans="1:49" s="111" customFormat="1" ht="12" thickBot="1">
      <c r="A42" s="114"/>
      <c r="B42" s="115"/>
      <c r="C42" s="115"/>
      <c r="D42" s="116"/>
      <c r="E42" s="117"/>
      <c r="F42" s="116" t="s">
        <v>18</v>
      </c>
      <c r="G42" s="118"/>
      <c r="H42" s="119"/>
      <c r="I42" s="119"/>
      <c r="J42" s="119" t="s">
        <v>18</v>
      </c>
      <c r="K42" s="119" t="s">
        <v>18</v>
      </c>
      <c r="L42" s="115" t="s">
        <v>18</v>
      </c>
      <c r="M42" s="115" t="s">
        <v>18</v>
      </c>
      <c r="N42" s="115"/>
      <c r="O42" s="153" t="s">
        <v>18</v>
      </c>
      <c r="P42" s="153"/>
      <c r="Q42" s="153"/>
      <c r="R42" s="153"/>
      <c r="S42" s="153"/>
      <c r="T42" s="154"/>
      <c r="U42" s="155"/>
      <c r="V42" s="155"/>
      <c r="W42" s="155" t="s">
        <v>18</v>
      </c>
      <c r="X42" s="155" t="s">
        <v>18</v>
      </c>
      <c r="Y42" s="153" t="s">
        <v>18</v>
      </c>
      <c r="Z42" s="154" t="s">
        <v>18</v>
      </c>
      <c r="AA42" s="153"/>
      <c r="AB42" s="153"/>
      <c r="AC42" s="153"/>
      <c r="AD42" s="153"/>
      <c r="AE42" s="154"/>
      <c r="AF42" s="155"/>
      <c r="AG42" s="155"/>
      <c r="AH42" s="155" t="s">
        <v>18</v>
      </c>
      <c r="AI42" s="155" t="s">
        <v>18</v>
      </c>
      <c r="AJ42" s="153" t="s">
        <v>18</v>
      </c>
      <c r="AK42" s="154" t="s">
        <v>18</v>
      </c>
      <c r="AL42" s="156"/>
      <c r="AM42" s="157" t="s">
        <v>18</v>
      </c>
      <c r="AN42" s="113"/>
      <c r="AO42" s="113"/>
      <c r="AP42" s="113"/>
      <c r="AQ42" s="113"/>
      <c r="AR42" s="113"/>
      <c r="AS42" s="113"/>
      <c r="AT42" s="113"/>
      <c r="AU42" s="113"/>
      <c r="AV42" s="113"/>
      <c r="AW42" s="110"/>
    </row>
    <row r="43" spans="1:49" ht="12" thickTop="1">
      <c r="A43" s="236" t="s">
        <v>20</v>
      </c>
      <c r="B43" s="237"/>
      <c r="C43" s="237"/>
      <c r="D43" s="237"/>
      <c r="E43" s="237"/>
      <c r="F43" s="237"/>
      <c r="G43" s="237"/>
      <c r="H43" s="30">
        <f aca="true" t="shared" si="3" ref="H43:T43">SUM(H37:H42)</f>
        <v>0</v>
      </c>
      <c r="I43" s="30">
        <f t="shared" si="3"/>
        <v>0</v>
      </c>
      <c r="J43" s="30">
        <f t="shared" si="3"/>
        <v>0</v>
      </c>
      <c r="K43" s="30">
        <f t="shared" si="3"/>
        <v>0</v>
      </c>
      <c r="L43" s="30">
        <f t="shared" si="3"/>
        <v>0</v>
      </c>
      <c r="M43" s="30">
        <f t="shared" si="3"/>
        <v>0</v>
      </c>
      <c r="N43" s="30"/>
      <c r="O43" s="158">
        <f t="shared" si="3"/>
        <v>0</v>
      </c>
      <c r="P43" s="158">
        <f t="shared" si="3"/>
        <v>0</v>
      </c>
      <c r="Q43" s="158">
        <f t="shared" si="3"/>
        <v>0</v>
      </c>
      <c r="R43" s="158">
        <f t="shared" si="3"/>
        <v>0</v>
      </c>
      <c r="S43" s="158">
        <f t="shared" si="3"/>
        <v>0</v>
      </c>
      <c r="T43" s="158">
        <f t="shared" si="3"/>
        <v>0</v>
      </c>
      <c r="U43" s="158">
        <f aca="true" t="shared" si="4" ref="U43:AE43">SUM(U37:U42)</f>
        <v>0</v>
      </c>
      <c r="V43" s="158">
        <f t="shared" si="4"/>
        <v>0</v>
      </c>
      <c r="W43" s="158">
        <f t="shared" si="4"/>
        <v>0</v>
      </c>
      <c r="X43" s="158">
        <f t="shared" si="4"/>
        <v>0</v>
      </c>
      <c r="Y43" s="158">
        <f t="shared" si="4"/>
        <v>0</v>
      </c>
      <c r="Z43" s="159">
        <f t="shared" si="4"/>
        <v>0</v>
      </c>
      <c r="AA43" s="158">
        <f t="shared" si="4"/>
        <v>0</v>
      </c>
      <c r="AB43" s="158">
        <f t="shared" si="4"/>
        <v>0</v>
      </c>
      <c r="AC43" s="158">
        <f t="shared" si="4"/>
        <v>0</v>
      </c>
      <c r="AD43" s="158">
        <f t="shared" si="4"/>
        <v>0</v>
      </c>
      <c r="AE43" s="158">
        <f t="shared" si="4"/>
        <v>0</v>
      </c>
      <c r="AF43" s="158">
        <f aca="true" t="shared" si="5" ref="AF43:AK43">SUM(AF37:AF42)</f>
        <v>0</v>
      </c>
      <c r="AG43" s="158">
        <f t="shared" si="5"/>
        <v>0</v>
      </c>
      <c r="AH43" s="158">
        <f t="shared" si="5"/>
        <v>0</v>
      </c>
      <c r="AI43" s="158">
        <f t="shared" si="5"/>
        <v>0</v>
      </c>
      <c r="AJ43" s="158">
        <f t="shared" si="5"/>
        <v>0</v>
      </c>
      <c r="AK43" s="159">
        <f t="shared" si="5"/>
        <v>0</v>
      </c>
      <c r="AL43" s="160">
        <f>SUM(AL37:AL41)</f>
        <v>0</v>
      </c>
      <c r="AM43" s="161">
        <f>SUM(AM37:AM41)</f>
        <v>0</v>
      </c>
      <c r="AN43" s="5"/>
      <c r="AO43" s="5"/>
      <c r="AP43" s="5"/>
      <c r="AQ43" s="5"/>
      <c r="AR43" s="5"/>
      <c r="AS43" s="5"/>
      <c r="AT43" s="5"/>
      <c r="AU43" s="5"/>
      <c r="AV43" s="5"/>
      <c r="AW43" s="4"/>
    </row>
    <row r="44" spans="1:49" ht="12.75" customHeight="1">
      <c r="A44" s="247" t="s">
        <v>32</v>
      </c>
      <c r="B44" s="248"/>
      <c r="C44" s="248"/>
      <c r="D44" s="248"/>
      <c r="E44" s="248"/>
      <c r="F44" s="248"/>
      <c r="G44" s="248"/>
      <c r="H44" s="32"/>
      <c r="I44" s="32"/>
      <c r="J44" s="32"/>
      <c r="K44" s="32"/>
      <c r="L44" s="32"/>
      <c r="M44" s="32"/>
      <c r="N44" s="3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3" t="s">
        <v>18</v>
      </c>
      <c r="AM44" s="164" t="s">
        <v>18</v>
      </c>
      <c r="AN44" s="33"/>
      <c r="AO44" s="33"/>
      <c r="AP44" s="33"/>
      <c r="AQ44" s="33"/>
      <c r="AR44" s="33"/>
      <c r="AS44" s="33"/>
      <c r="AT44" s="33"/>
      <c r="AU44" s="33"/>
      <c r="AV44" s="33"/>
      <c r="AW44" s="4"/>
    </row>
    <row r="45" spans="1:49" ht="12.75" customHeight="1">
      <c r="A45" s="193"/>
      <c r="B45" s="194"/>
      <c r="C45" s="194"/>
      <c r="D45" s="203"/>
      <c r="E45" s="195"/>
      <c r="F45" s="195"/>
      <c r="G45" s="197"/>
      <c r="H45" s="204"/>
      <c r="I45" s="204"/>
      <c r="J45" s="204"/>
      <c r="K45" s="204"/>
      <c r="L45" s="204"/>
      <c r="M45" s="204"/>
      <c r="N45" s="204"/>
      <c r="O45" s="204"/>
      <c r="P45" s="204"/>
      <c r="Q45" s="204"/>
      <c r="R45" s="204"/>
      <c r="S45" s="204"/>
      <c r="T45" s="215"/>
      <c r="U45" s="204"/>
      <c r="V45" s="204"/>
      <c r="W45" s="204"/>
      <c r="X45" s="204"/>
      <c r="Y45" s="204"/>
      <c r="Z45" s="215"/>
      <c r="AA45" s="204"/>
      <c r="AB45" s="204"/>
      <c r="AC45" s="204"/>
      <c r="AD45" s="204"/>
      <c r="AE45" s="215"/>
      <c r="AF45" s="204"/>
      <c r="AG45" s="204"/>
      <c r="AH45" s="204"/>
      <c r="AI45" s="204"/>
      <c r="AJ45" s="204"/>
      <c r="AK45" s="215"/>
      <c r="AL45" s="165"/>
      <c r="AM45" s="166">
        <f>SUM(O45:AL45)</f>
        <v>0</v>
      </c>
      <c r="AN45" s="33"/>
      <c r="AO45" s="33"/>
      <c r="AP45" s="33"/>
      <c r="AQ45" s="33"/>
      <c r="AR45" s="33"/>
      <c r="AS45" s="33"/>
      <c r="AT45" s="33"/>
      <c r="AU45" s="33"/>
      <c r="AV45" s="33"/>
      <c r="AW45" s="4"/>
    </row>
    <row r="46" spans="1:49" ht="12.75" customHeight="1">
      <c r="A46" s="193"/>
      <c r="B46" s="194"/>
      <c r="C46" s="194"/>
      <c r="D46" s="203"/>
      <c r="E46" s="195"/>
      <c r="F46" s="195"/>
      <c r="G46" s="197"/>
      <c r="H46" s="204"/>
      <c r="I46" s="204"/>
      <c r="J46" s="204"/>
      <c r="K46" s="204"/>
      <c r="L46" s="204"/>
      <c r="M46" s="204"/>
      <c r="N46" s="204"/>
      <c r="O46" s="204"/>
      <c r="P46" s="204"/>
      <c r="Q46" s="204"/>
      <c r="R46" s="204"/>
      <c r="S46" s="204"/>
      <c r="T46" s="215"/>
      <c r="U46" s="204"/>
      <c r="V46" s="204"/>
      <c r="W46" s="204"/>
      <c r="X46" s="204"/>
      <c r="Y46" s="204"/>
      <c r="Z46" s="215"/>
      <c r="AA46" s="204"/>
      <c r="AB46" s="204"/>
      <c r="AC46" s="204"/>
      <c r="AD46" s="204"/>
      <c r="AE46" s="215"/>
      <c r="AF46" s="204"/>
      <c r="AG46" s="204"/>
      <c r="AH46" s="204"/>
      <c r="AI46" s="204"/>
      <c r="AJ46" s="204"/>
      <c r="AK46" s="215"/>
      <c r="AL46" s="165"/>
      <c r="AM46" s="166">
        <f>SUM(O46:AL46)</f>
        <v>0</v>
      </c>
      <c r="AN46" s="33"/>
      <c r="AO46" s="33"/>
      <c r="AP46" s="33"/>
      <c r="AQ46" s="33"/>
      <c r="AR46" s="33"/>
      <c r="AS46" s="33"/>
      <c r="AT46" s="33"/>
      <c r="AU46" s="33"/>
      <c r="AV46" s="33"/>
      <c r="AW46" s="4"/>
    </row>
    <row r="47" spans="1:49" ht="12" thickBot="1">
      <c r="A47" s="26"/>
      <c r="B47" s="27"/>
      <c r="C47" s="27"/>
      <c r="D47" s="28"/>
      <c r="E47" s="28"/>
      <c r="F47" s="35"/>
      <c r="G47" s="29"/>
      <c r="H47" s="54"/>
      <c r="I47" s="54"/>
      <c r="J47" s="54"/>
      <c r="K47" s="54"/>
      <c r="L47" s="55"/>
      <c r="M47" s="55" t="s">
        <v>18</v>
      </c>
      <c r="N47" s="120"/>
      <c r="O47" s="167"/>
      <c r="P47" s="167"/>
      <c r="Q47" s="168"/>
      <c r="R47" s="168"/>
      <c r="S47" s="168"/>
      <c r="T47" s="169"/>
      <c r="U47" s="170"/>
      <c r="V47" s="170"/>
      <c r="W47" s="170"/>
      <c r="X47" s="170"/>
      <c r="Y47" s="168"/>
      <c r="Z47" s="169"/>
      <c r="AA47" s="167"/>
      <c r="AB47" s="168"/>
      <c r="AC47" s="168"/>
      <c r="AD47" s="168"/>
      <c r="AE47" s="169"/>
      <c r="AF47" s="170"/>
      <c r="AG47" s="170"/>
      <c r="AH47" s="170"/>
      <c r="AI47" s="170"/>
      <c r="AJ47" s="168"/>
      <c r="AK47" s="169"/>
      <c r="AL47" s="165"/>
      <c r="AM47" s="166">
        <f>SUM(O47:AL47)</f>
        <v>0</v>
      </c>
      <c r="AN47" s="34"/>
      <c r="AO47" s="34"/>
      <c r="AP47" s="34"/>
      <c r="AQ47" s="34"/>
      <c r="AR47" s="34"/>
      <c r="AS47" s="34"/>
      <c r="AT47" s="34"/>
      <c r="AU47" s="34"/>
      <c r="AV47" s="34"/>
      <c r="AW47" s="4"/>
    </row>
    <row r="48" spans="1:49" ht="12" thickTop="1">
      <c r="A48" s="249" t="s">
        <v>20</v>
      </c>
      <c r="B48" s="250"/>
      <c r="C48" s="250"/>
      <c r="D48" s="250"/>
      <c r="E48" s="250"/>
      <c r="F48" s="250"/>
      <c r="G48" s="250"/>
      <c r="H48" s="56">
        <f aca="true" t="shared" si="6" ref="H48:T48">SUM(H45:H47)</f>
        <v>0</v>
      </c>
      <c r="I48" s="56">
        <f t="shared" si="6"/>
        <v>0</v>
      </c>
      <c r="J48" s="56">
        <f t="shared" si="6"/>
        <v>0</v>
      </c>
      <c r="K48" s="56">
        <f t="shared" si="6"/>
        <v>0</v>
      </c>
      <c r="L48" s="56">
        <f t="shared" si="6"/>
        <v>0</v>
      </c>
      <c r="M48" s="56">
        <f t="shared" si="6"/>
        <v>0</v>
      </c>
      <c r="N48" s="56"/>
      <c r="O48" s="171">
        <f t="shared" si="6"/>
        <v>0</v>
      </c>
      <c r="P48" s="171">
        <f t="shared" si="6"/>
        <v>0</v>
      </c>
      <c r="Q48" s="172">
        <f t="shared" si="6"/>
        <v>0</v>
      </c>
      <c r="R48" s="172">
        <f t="shared" si="6"/>
        <v>0</v>
      </c>
      <c r="S48" s="172">
        <f t="shared" si="6"/>
        <v>0</v>
      </c>
      <c r="T48" s="172">
        <f t="shared" si="6"/>
        <v>0</v>
      </c>
      <c r="U48" s="172">
        <f aca="true" t="shared" si="7" ref="U48:AE48">SUM(U45:U47)</f>
        <v>0</v>
      </c>
      <c r="V48" s="172">
        <f t="shared" si="7"/>
        <v>0</v>
      </c>
      <c r="W48" s="172">
        <f t="shared" si="7"/>
        <v>0</v>
      </c>
      <c r="X48" s="172">
        <f t="shared" si="7"/>
        <v>0</v>
      </c>
      <c r="Y48" s="172">
        <f t="shared" si="7"/>
        <v>0</v>
      </c>
      <c r="Z48" s="173">
        <f t="shared" si="7"/>
        <v>0</v>
      </c>
      <c r="AA48" s="171">
        <f t="shared" si="7"/>
        <v>0</v>
      </c>
      <c r="AB48" s="172">
        <f t="shared" si="7"/>
        <v>0</v>
      </c>
      <c r="AC48" s="172">
        <f t="shared" si="7"/>
        <v>0</v>
      </c>
      <c r="AD48" s="172">
        <f t="shared" si="7"/>
        <v>0</v>
      </c>
      <c r="AE48" s="172">
        <f t="shared" si="7"/>
        <v>0</v>
      </c>
      <c r="AF48" s="172">
        <f aca="true" t="shared" si="8" ref="AF48:AK48">SUM(AF45:AF47)</f>
        <v>0</v>
      </c>
      <c r="AG48" s="172">
        <f t="shared" si="8"/>
        <v>0</v>
      </c>
      <c r="AH48" s="172">
        <f t="shared" si="8"/>
        <v>0</v>
      </c>
      <c r="AI48" s="172">
        <f t="shared" si="8"/>
        <v>0</v>
      </c>
      <c r="AJ48" s="172">
        <f t="shared" si="8"/>
        <v>0</v>
      </c>
      <c r="AK48" s="173">
        <f t="shared" si="8"/>
        <v>0</v>
      </c>
      <c r="AL48" s="174"/>
      <c r="AM48" s="175">
        <f>SUM(AM45:AM47)</f>
        <v>0</v>
      </c>
      <c r="AN48" s="34"/>
      <c r="AO48" s="34"/>
      <c r="AP48" s="34"/>
      <c r="AQ48" s="34"/>
      <c r="AR48" s="34"/>
      <c r="AS48" s="34"/>
      <c r="AT48" s="34"/>
      <c r="AU48" s="34"/>
      <c r="AV48" s="34"/>
      <c r="AW48" s="4"/>
    </row>
    <row r="49" spans="1:49" ht="12" thickBot="1">
      <c r="A49" s="236" t="s">
        <v>18</v>
      </c>
      <c r="B49" s="237"/>
      <c r="C49" s="237"/>
      <c r="D49" s="237"/>
      <c r="E49" s="237"/>
      <c r="F49" s="237"/>
      <c r="G49" s="237"/>
      <c r="H49" s="30" t="s">
        <v>18</v>
      </c>
      <c r="I49" s="30" t="s">
        <v>18</v>
      </c>
      <c r="J49" s="30" t="s">
        <v>18</v>
      </c>
      <c r="K49" s="30" t="s">
        <v>18</v>
      </c>
      <c r="L49" s="31" t="s">
        <v>18</v>
      </c>
      <c r="M49" s="31" t="s">
        <v>18</v>
      </c>
      <c r="N49" s="31"/>
      <c r="O49" s="176"/>
      <c r="P49" s="176"/>
      <c r="Q49" s="176"/>
      <c r="R49" s="176"/>
      <c r="S49" s="176"/>
      <c r="T49" s="177"/>
      <c r="U49" s="158" t="s">
        <v>18</v>
      </c>
      <c r="V49" s="158" t="s">
        <v>18</v>
      </c>
      <c r="W49" s="158" t="s">
        <v>18</v>
      </c>
      <c r="X49" s="158" t="s">
        <v>18</v>
      </c>
      <c r="Y49" s="176" t="s">
        <v>18</v>
      </c>
      <c r="Z49" s="177" t="s">
        <v>18</v>
      </c>
      <c r="AA49" s="176"/>
      <c r="AB49" s="176"/>
      <c r="AC49" s="176"/>
      <c r="AD49" s="176"/>
      <c r="AE49" s="177"/>
      <c r="AF49" s="158" t="s">
        <v>18</v>
      </c>
      <c r="AG49" s="158" t="s">
        <v>18</v>
      </c>
      <c r="AH49" s="158" t="s">
        <v>18</v>
      </c>
      <c r="AI49" s="158" t="s">
        <v>18</v>
      </c>
      <c r="AJ49" s="176" t="s">
        <v>18</v>
      </c>
      <c r="AK49" s="177" t="s">
        <v>18</v>
      </c>
      <c r="AL49" s="156"/>
      <c r="AM49" s="161" t="s">
        <v>18</v>
      </c>
      <c r="AN49" s="5"/>
      <c r="AO49" s="5"/>
      <c r="AP49" s="5"/>
      <c r="AQ49" s="5"/>
      <c r="AR49" s="5"/>
      <c r="AS49" s="5"/>
      <c r="AT49" s="5"/>
      <c r="AU49" s="5"/>
      <c r="AV49" s="5"/>
      <c r="AW49" s="4"/>
    </row>
    <row r="50" spans="1:49" ht="14.25" customHeight="1" thickBot="1" thickTop="1">
      <c r="A50" s="238" t="s">
        <v>31</v>
      </c>
      <c r="B50" s="239"/>
      <c r="C50" s="239"/>
      <c r="D50" s="239"/>
      <c r="E50" s="239"/>
      <c r="F50" s="239"/>
      <c r="G50" s="240"/>
      <c r="H50" s="49">
        <f aca="true" t="shared" si="9" ref="H50:T50">H34+H43</f>
        <v>0</v>
      </c>
      <c r="I50" s="49">
        <f t="shared" si="9"/>
        <v>0</v>
      </c>
      <c r="J50" s="49">
        <f t="shared" si="9"/>
        <v>0</v>
      </c>
      <c r="K50" s="49">
        <f t="shared" si="9"/>
        <v>0</v>
      </c>
      <c r="L50" s="49">
        <f t="shared" si="9"/>
        <v>0</v>
      </c>
      <c r="M50" s="49">
        <f t="shared" si="9"/>
        <v>0</v>
      </c>
      <c r="N50" s="49"/>
      <c r="O50" s="178">
        <f t="shared" si="9"/>
        <v>0</v>
      </c>
      <c r="P50" s="178">
        <f t="shared" si="9"/>
        <v>0</v>
      </c>
      <c r="Q50" s="178">
        <f t="shared" si="9"/>
        <v>0</v>
      </c>
      <c r="R50" s="178">
        <f t="shared" si="9"/>
        <v>0</v>
      </c>
      <c r="S50" s="178">
        <f t="shared" si="9"/>
        <v>0</v>
      </c>
      <c r="T50" s="178">
        <f t="shared" si="9"/>
        <v>0</v>
      </c>
      <c r="U50" s="178">
        <f aca="true" t="shared" si="10" ref="U50:AM50">U34+U43</f>
        <v>0</v>
      </c>
      <c r="V50" s="178">
        <f t="shared" si="10"/>
        <v>0</v>
      </c>
      <c r="W50" s="178">
        <f t="shared" si="10"/>
        <v>0</v>
      </c>
      <c r="X50" s="178">
        <f t="shared" si="10"/>
        <v>0</v>
      </c>
      <c r="Y50" s="178">
        <f t="shared" si="10"/>
        <v>0</v>
      </c>
      <c r="Z50" s="179">
        <f t="shared" si="10"/>
        <v>0</v>
      </c>
      <c r="AA50" s="178">
        <f t="shared" si="10"/>
        <v>0</v>
      </c>
      <c r="AB50" s="178">
        <f t="shared" si="10"/>
        <v>0</v>
      </c>
      <c r="AC50" s="178">
        <f t="shared" si="10"/>
        <v>0</v>
      </c>
      <c r="AD50" s="178">
        <f t="shared" si="10"/>
        <v>0</v>
      </c>
      <c r="AE50" s="178">
        <f t="shared" si="10"/>
        <v>0</v>
      </c>
      <c r="AF50" s="178">
        <f aca="true" t="shared" si="11" ref="AF50:AK50">AF34+AF43</f>
        <v>0</v>
      </c>
      <c r="AG50" s="178">
        <f t="shared" si="11"/>
        <v>0</v>
      </c>
      <c r="AH50" s="178">
        <f t="shared" si="11"/>
        <v>0</v>
      </c>
      <c r="AI50" s="178">
        <f t="shared" si="11"/>
        <v>0</v>
      </c>
      <c r="AJ50" s="178">
        <f t="shared" si="11"/>
        <v>0</v>
      </c>
      <c r="AK50" s="179">
        <f t="shared" si="11"/>
        <v>0</v>
      </c>
      <c r="AL50" s="180">
        <f t="shared" si="10"/>
        <v>0</v>
      </c>
      <c r="AM50" s="181">
        <f t="shared" si="10"/>
        <v>0</v>
      </c>
      <c r="AN50" s="5"/>
      <c r="AO50" s="5"/>
      <c r="AP50" s="5"/>
      <c r="AQ50" s="5"/>
      <c r="AR50" s="5"/>
      <c r="AS50" s="5"/>
      <c r="AT50" s="5"/>
      <c r="AU50" s="5"/>
      <c r="AV50" s="5"/>
      <c r="AW50" s="4"/>
    </row>
    <row r="51" spans="1:49" ht="14.25" customHeight="1" thickBot="1" thickTop="1">
      <c r="A51" s="67"/>
      <c r="B51" s="68"/>
      <c r="C51" s="68"/>
      <c r="D51" s="68"/>
      <c r="E51" s="68"/>
      <c r="F51" s="68"/>
      <c r="G51" s="69" t="s">
        <v>30</v>
      </c>
      <c r="H51" s="49">
        <f>H48</f>
        <v>0</v>
      </c>
      <c r="I51" s="49">
        <f aca="true" t="shared" si="12" ref="I51:T51">I48</f>
        <v>0</v>
      </c>
      <c r="J51" s="49">
        <f t="shared" si="12"/>
        <v>0</v>
      </c>
      <c r="K51" s="49">
        <f t="shared" si="12"/>
        <v>0</v>
      </c>
      <c r="L51" s="49">
        <f t="shared" si="12"/>
        <v>0</v>
      </c>
      <c r="M51" s="49">
        <f t="shared" si="12"/>
        <v>0</v>
      </c>
      <c r="N51" s="49"/>
      <c r="O51" s="182">
        <f t="shared" si="12"/>
        <v>0</v>
      </c>
      <c r="P51" s="182">
        <f t="shared" si="12"/>
        <v>0</v>
      </c>
      <c r="Q51" s="182">
        <f t="shared" si="12"/>
        <v>0</v>
      </c>
      <c r="R51" s="182">
        <f t="shared" si="12"/>
        <v>0</v>
      </c>
      <c r="S51" s="182">
        <f t="shared" si="12"/>
        <v>0</v>
      </c>
      <c r="T51" s="182">
        <f t="shared" si="12"/>
        <v>0</v>
      </c>
      <c r="U51" s="182">
        <f aca="true" t="shared" si="13" ref="U51:AE51">U48</f>
        <v>0</v>
      </c>
      <c r="V51" s="182">
        <f t="shared" si="13"/>
        <v>0</v>
      </c>
      <c r="W51" s="182">
        <f t="shared" si="13"/>
        <v>0</v>
      </c>
      <c r="X51" s="182">
        <f t="shared" si="13"/>
        <v>0</v>
      </c>
      <c r="Y51" s="182">
        <f t="shared" si="13"/>
        <v>0</v>
      </c>
      <c r="Z51" s="183">
        <f t="shared" si="13"/>
        <v>0</v>
      </c>
      <c r="AA51" s="182">
        <f t="shared" si="13"/>
        <v>0</v>
      </c>
      <c r="AB51" s="182">
        <f t="shared" si="13"/>
        <v>0</v>
      </c>
      <c r="AC51" s="182">
        <f t="shared" si="13"/>
        <v>0</v>
      </c>
      <c r="AD51" s="182">
        <f t="shared" si="13"/>
        <v>0</v>
      </c>
      <c r="AE51" s="182">
        <f t="shared" si="13"/>
        <v>0</v>
      </c>
      <c r="AF51" s="182">
        <f aca="true" t="shared" si="14" ref="AF51:AK51">AF48</f>
        <v>0</v>
      </c>
      <c r="AG51" s="182">
        <f t="shared" si="14"/>
        <v>0</v>
      </c>
      <c r="AH51" s="182">
        <f t="shared" si="14"/>
        <v>0</v>
      </c>
      <c r="AI51" s="182">
        <f t="shared" si="14"/>
        <v>0</v>
      </c>
      <c r="AJ51" s="182">
        <f t="shared" si="14"/>
        <v>0</v>
      </c>
      <c r="AK51" s="183">
        <f t="shared" si="14"/>
        <v>0</v>
      </c>
      <c r="AL51" s="165"/>
      <c r="AM51" s="181">
        <f>SUM(O51:AL51)</f>
        <v>0</v>
      </c>
      <c r="AN51" s="5"/>
      <c r="AO51" s="5"/>
      <c r="AP51" s="5"/>
      <c r="AQ51" s="5"/>
      <c r="AR51" s="5"/>
      <c r="AS51" s="5"/>
      <c r="AT51" s="5"/>
      <c r="AU51" s="5"/>
      <c r="AV51" s="5"/>
      <c r="AW51" s="4"/>
    </row>
    <row r="52" spans="1:49" ht="14.25" customHeight="1" thickBot="1" thickTop="1">
      <c r="A52" s="67"/>
      <c r="B52" s="68"/>
      <c r="C52" s="68"/>
      <c r="D52" s="68"/>
      <c r="E52" s="68"/>
      <c r="F52" s="68" t="s">
        <v>29</v>
      </c>
      <c r="G52" s="83">
        <v>0.1</v>
      </c>
      <c r="H52" s="71">
        <v>0</v>
      </c>
      <c r="I52" s="49"/>
      <c r="J52" s="49"/>
      <c r="K52" s="49"/>
      <c r="L52" s="49"/>
      <c r="M52" s="49"/>
      <c r="N52" s="49"/>
      <c r="O52" s="178"/>
      <c r="P52" s="178"/>
      <c r="Q52" s="178"/>
      <c r="R52" s="178"/>
      <c r="S52" s="178"/>
      <c r="T52" s="178"/>
      <c r="U52" s="184" t="s">
        <v>18</v>
      </c>
      <c r="V52" s="178"/>
      <c r="W52" s="178"/>
      <c r="X52" s="178"/>
      <c r="Y52" s="178"/>
      <c r="Z52" s="179"/>
      <c r="AA52" s="178"/>
      <c r="AB52" s="178"/>
      <c r="AC52" s="178"/>
      <c r="AD52" s="178"/>
      <c r="AE52" s="178"/>
      <c r="AF52" s="184" t="s">
        <v>18</v>
      </c>
      <c r="AG52" s="178"/>
      <c r="AH52" s="178"/>
      <c r="AI52" s="178"/>
      <c r="AJ52" s="178"/>
      <c r="AK52" s="179"/>
      <c r="AL52" s="185"/>
      <c r="AM52" s="186">
        <f>(AM50+AM51)*0.1</f>
        <v>0</v>
      </c>
      <c r="AN52" s="5"/>
      <c r="AO52" s="5"/>
      <c r="AP52" s="5"/>
      <c r="AQ52" s="5"/>
      <c r="AR52" s="5"/>
      <c r="AS52" s="5"/>
      <c r="AT52" s="5"/>
      <c r="AU52" s="5"/>
      <c r="AV52" s="5"/>
      <c r="AW52" s="4"/>
    </row>
    <row r="53" spans="1:49" ht="14.25" customHeight="1" thickBot="1" thickTop="1">
      <c r="A53" s="241" t="s">
        <v>28</v>
      </c>
      <c r="B53" s="242"/>
      <c r="C53" s="242"/>
      <c r="D53" s="242"/>
      <c r="E53" s="242"/>
      <c r="F53" s="242"/>
      <c r="G53" s="243"/>
      <c r="H53" s="36" t="s">
        <v>18</v>
      </c>
      <c r="I53" s="36" t="s">
        <v>18</v>
      </c>
      <c r="J53" s="36" t="s">
        <v>18</v>
      </c>
      <c r="K53" s="36" t="s">
        <v>18</v>
      </c>
      <c r="L53" s="36" t="s">
        <v>18</v>
      </c>
      <c r="M53" s="36" t="s">
        <v>18</v>
      </c>
      <c r="N53" s="36"/>
      <c r="O53" s="187" t="s">
        <v>18</v>
      </c>
      <c r="P53" s="187" t="s">
        <v>18</v>
      </c>
      <c r="Q53" s="187" t="s">
        <v>18</v>
      </c>
      <c r="R53" s="187" t="s">
        <v>18</v>
      </c>
      <c r="S53" s="187" t="s">
        <v>18</v>
      </c>
      <c r="T53" s="187" t="s">
        <v>18</v>
      </c>
      <c r="U53" s="187" t="s">
        <v>18</v>
      </c>
      <c r="V53" s="187" t="s">
        <v>18</v>
      </c>
      <c r="W53" s="187" t="s">
        <v>18</v>
      </c>
      <c r="X53" s="187" t="s">
        <v>18</v>
      </c>
      <c r="Y53" s="187" t="s">
        <v>18</v>
      </c>
      <c r="Z53" s="188" t="s">
        <v>18</v>
      </c>
      <c r="AA53" s="187" t="s">
        <v>18</v>
      </c>
      <c r="AB53" s="187" t="s">
        <v>18</v>
      </c>
      <c r="AC53" s="187" t="s">
        <v>18</v>
      </c>
      <c r="AD53" s="187" t="s">
        <v>18</v>
      </c>
      <c r="AE53" s="187" t="s">
        <v>18</v>
      </c>
      <c r="AF53" s="187" t="s">
        <v>18</v>
      </c>
      <c r="AG53" s="187" t="s">
        <v>18</v>
      </c>
      <c r="AH53" s="187" t="s">
        <v>18</v>
      </c>
      <c r="AI53" s="187" t="s">
        <v>18</v>
      </c>
      <c r="AJ53" s="187" t="s">
        <v>18</v>
      </c>
      <c r="AK53" s="188" t="s">
        <v>18</v>
      </c>
      <c r="AL53" s="189"/>
      <c r="AM53" s="190">
        <f>SUM(AM50:AM52)</f>
        <v>0</v>
      </c>
      <c r="AN53" s="5"/>
      <c r="AO53" s="5"/>
      <c r="AP53" s="5"/>
      <c r="AQ53" s="5"/>
      <c r="AR53" s="5"/>
      <c r="AS53" s="5"/>
      <c r="AT53" s="5"/>
      <c r="AU53" s="5"/>
      <c r="AV53" s="5"/>
      <c r="AW53" s="4"/>
    </row>
    <row r="54" spans="1:49" ht="12" thickTop="1">
      <c r="A54" s="4" t="s">
        <v>21</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ht="11.25">
      <c r="A55" s="4"/>
      <c r="B55" s="4"/>
      <c r="C55" s="4"/>
      <c r="D55" s="4"/>
      <c r="E55" s="4"/>
      <c r="F55" s="4"/>
      <c r="G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ht="11.25">
      <c r="A56" s="4" t="s">
        <v>18</v>
      </c>
      <c r="B56" s="4"/>
      <c r="C56" s="4"/>
      <c r="D56" s="4"/>
      <c r="E56" s="4"/>
      <c r="F56" s="4"/>
      <c r="G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ht="11.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ht="11.25">
      <c r="A58" s="3"/>
      <c r="B58" s="4"/>
      <c r="C58" s="4"/>
      <c r="D58" s="4"/>
      <c r="E58" s="4"/>
      <c r="F58" s="3"/>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49" ht="11.25">
      <c r="A59" s="4"/>
      <c r="B59" s="4"/>
      <c r="C59" s="4"/>
      <c r="D59" s="4"/>
      <c r="E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1:49" ht="11.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1:49" ht="11.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1:49" ht="11.25">
      <c r="A62" s="4"/>
      <c r="B62" s="4"/>
      <c r="C62" s="4"/>
      <c r="D62" s="4"/>
      <c r="E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row>
    <row r="63" spans="1:49" ht="11.25">
      <c r="A63" s="4"/>
      <c r="B63" s="4"/>
      <c r="C63" s="4"/>
      <c r="D63" s="4"/>
      <c r="E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row>
    <row r="64" spans="2:49" ht="11.25">
      <c r="B64" s="4"/>
      <c r="C64" s="4"/>
      <c r="D64" s="4"/>
      <c r="E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2:49" ht="11.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2:49" ht="11.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2:49" ht="11.25">
      <c r="B67" s="4"/>
      <c r="C67" s="4"/>
      <c r="D67" s="4"/>
      <c r="E67" s="4"/>
      <c r="F67" s="4" t="s">
        <v>18</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2:49" ht="11.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2:49" ht="11.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2:49" ht="11.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2:49" ht="11.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2:49" ht="11.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ht="11.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ht="11.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ht="11.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ht="11.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ht="11.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ht="11.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ht="11.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ht="11.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49" ht="11.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sheetData>
  <sheetProtection formatCells="0"/>
  <mergeCells count="10">
    <mergeCell ref="O15:Y15"/>
    <mergeCell ref="A18:B18"/>
    <mergeCell ref="O8:P8"/>
    <mergeCell ref="A49:G49"/>
    <mergeCell ref="A50:G50"/>
    <mergeCell ref="A53:G53"/>
    <mergeCell ref="A36:D36"/>
    <mergeCell ref="A43:G43"/>
    <mergeCell ref="A44:G44"/>
    <mergeCell ref="A48:G48"/>
  </mergeCells>
  <conditionalFormatting sqref="H19:M32 H45:AK46 H34:AK34 H48:AK52 H37:AK43 O47:P47 AA47 O19:AK32">
    <cfRule type="cellIs" priority="854" dxfId="0" operator="greaterThan" stopIfTrue="1">
      <formula>0</formula>
    </cfRule>
  </conditionalFormatting>
  <printOptions/>
  <pageMargins left="0.75" right="0.75" top="0.67" bottom="0.66" header="0.32" footer="0.37"/>
  <pageSetup fitToHeight="1" fitToWidth="1" horizontalDpi="600" verticalDpi="600" orientation="landscape" paperSize="5" scale="55" r:id="rId2"/>
  <headerFooter alignWithMargins="0">
    <oddHeader>&amp;CResource Planning Worksheet
</oddHeader>
    <oddFooter>&amp;L&amp;9© 2012 Regents of the University of Minnesota. All rights reserved. Revised March 28, 2012&amp;R&amp;9Page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Services, University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 Planning Worksheet</dc:title>
  <dc:subject>Project Management</dc:subject>
  <dc:creator>UServices, Program Management Office</dc:creator>
  <cp:keywords>resource planning, worksheet, template</cp:keywords>
  <dc:description/>
  <cp:lastModifiedBy>Aaron S Demenge</cp:lastModifiedBy>
  <cp:lastPrinted>2009-09-28T15:55:11Z</cp:lastPrinted>
  <dcterms:created xsi:type="dcterms:W3CDTF">1999-06-10T14:17:51Z</dcterms:created>
  <dcterms:modified xsi:type="dcterms:W3CDTF">2012-03-28T18:45:46Z</dcterms:modified>
  <cp:category>Define</cp:category>
  <cp:version/>
  <cp:contentType/>
  <cp:contentStatus/>
</cp:coreProperties>
</file>