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.Integrated Content\English\WIP - Templates\"/>
    </mc:Choice>
  </mc:AlternateContent>
  <bookViews>
    <workbookView xWindow="0" yWindow="0" windowWidth="23040" windowHeight="9396" tabRatio="500"/>
  </bookViews>
  <sheets>
    <sheet name="Earned Value Management" sheetId="1" r:id="rId1"/>
    <sheet name="Actual Cost Worksheet" sheetId="3" r:id="rId2"/>
    <sheet name="Earned Value Worksheet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P27" i="4"/>
  <c r="P32" i="1"/>
  <c r="I27" i="3"/>
  <c r="E27" i="3"/>
  <c r="E28" i="3"/>
  <c r="F27" i="3"/>
  <c r="F28" i="3"/>
  <c r="G27" i="3"/>
  <c r="G28" i="3"/>
  <c r="H27" i="3"/>
  <c r="H28" i="3"/>
  <c r="I28" i="3"/>
  <c r="J27" i="3"/>
  <c r="J28" i="3"/>
  <c r="K27" i="3"/>
  <c r="K28" i="3"/>
  <c r="L27" i="3"/>
  <c r="L28" i="3"/>
  <c r="M27" i="3"/>
  <c r="M28" i="3"/>
  <c r="N27" i="3"/>
  <c r="N28" i="3"/>
  <c r="O27" i="3"/>
  <c r="O28" i="3"/>
  <c r="P27" i="3"/>
  <c r="P28" i="3"/>
  <c r="P30" i="1"/>
  <c r="P36" i="1"/>
  <c r="P38" i="1"/>
  <c r="O27" i="4"/>
  <c r="O32" i="1"/>
  <c r="O30" i="1"/>
  <c r="O36" i="1"/>
  <c r="O38" i="1"/>
  <c r="N27" i="4"/>
  <c r="N32" i="1"/>
  <c r="N30" i="1"/>
  <c r="N36" i="1"/>
  <c r="N38" i="1"/>
  <c r="M27" i="4"/>
  <c r="M32" i="1"/>
  <c r="M30" i="1"/>
  <c r="M36" i="1"/>
  <c r="M38" i="1"/>
  <c r="L27" i="4"/>
  <c r="L32" i="1"/>
  <c r="L30" i="1"/>
  <c r="L36" i="1"/>
  <c r="L38" i="1"/>
  <c r="K27" i="4"/>
  <c r="K32" i="1"/>
  <c r="K30" i="1"/>
  <c r="K36" i="1"/>
  <c r="K38" i="1"/>
  <c r="J27" i="4"/>
  <c r="J32" i="1"/>
  <c r="J30" i="1"/>
  <c r="J36" i="1"/>
  <c r="J38" i="1"/>
  <c r="I27" i="4"/>
  <c r="I32" i="1"/>
  <c r="I30" i="1"/>
  <c r="I36" i="1"/>
  <c r="I38" i="1"/>
  <c r="H27" i="4"/>
  <c r="H32" i="1"/>
  <c r="H30" i="1"/>
  <c r="H36" i="1"/>
  <c r="H38" i="1"/>
  <c r="G27" i="4"/>
  <c r="G32" i="1"/>
  <c r="G30" i="1"/>
  <c r="G36" i="1"/>
  <c r="G38" i="1"/>
  <c r="F27" i="4"/>
  <c r="F32" i="1"/>
  <c r="F30" i="1"/>
  <c r="F36" i="1"/>
  <c r="F38" i="1"/>
  <c r="E27" i="4"/>
  <c r="E32" i="1"/>
  <c r="E30" i="1"/>
  <c r="E36" i="1"/>
  <c r="E38" i="1"/>
  <c r="E27" i="1"/>
  <c r="E28" i="1"/>
  <c r="F27" i="1"/>
  <c r="F28" i="1"/>
  <c r="F37" i="1"/>
  <c r="G27" i="1"/>
  <c r="G28" i="1"/>
  <c r="G37" i="1"/>
  <c r="H27" i="1"/>
  <c r="H28" i="1"/>
  <c r="H37" i="1"/>
  <c r="I27" i="1"/>
  <c r="I28" i="1"/>
  <c r="I37" i="1"/>
  <c r="J27" i="1"/>
  <c r="J28" i="1"/>
  <c r="J37" i="1"/>
  <c r="K27" i="1"/>
  <c r="K28" i="1"/>
  <c r="K37" i="1"/>
  <c r="L27" i="1"/>
  <c r="L28" i="1"/>
  <c r="L37" i="1"/>
  <c r="M27" i="1"/>
  <c r="M28" i="1"/>
  <c r="M37" i="1"/>
  <c r="N27" i="1"/>
  <c r="N28" i="1"/>
  <c r="N37" i="1"/>
  <c r="O27" i="1"/>
  <c r="O28" i="1"/>
  <c r="O37" i="1"/>
  <c r="P27" i="1"/>
  <c r="P28" i="1"/>
  <c r="P37" i="1"/>
  <c r="E37" i="1"/>
  <c r="F35" i="1"/>
  <c r="G35" i="1"/>
  <c r="H35" i="1"/>
  <c r="I35" i="1"/>
  <c r="J35" i="1"/>
  <c r="K35" i="1"/>
  <c r="L35" i="1"/>
  <c r="M35" i="1"/>
  <c r="N35" i="1"/>
  <c r="O35" i="1"/>
  <c r="P35" i="1"/>
  <c r="E35" i="1"/>
  <c r="F34" i="1"/>
  <c r="G34" i="1"/>
  <c r="H34" i="1"/>
  <c r="I34" i="1"/>
  <c r="J34" i="1"/>
  <c r="K34" i="1"/>
  <c r="L34" i="1"/>
  <c r="M34" i="1"/>
  <c r="N34" i="1"/>
  <c r="O34" i="1"/>
  <c r="P34" i="1"/>
  <c r="E34" i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O3" i="4"/>
  <c r="L3" i="4"/>
  <c r="H3" i="4"/>
  <c r="C3" i="4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7" i="3"/>
  <c r="O3" i="3"/>
  <c r="L3" i="3"/>
  <c r="H3" i="3"/>
  <c r="C3" i="3"/>
</calcChain>
</file>

<file path=xl/sharedStrings.xml><?xml version="1.0" encoding="utf-8"?>
<sst xmlns="http://schemas.openxmlformats.org/spreadsheetml/2006/main" count="84" uniqueCount="62">
  <si>
    <t>EARNED VALUE MANAGEMENT TEMPLATE</t>
  </si>
  <si>
    <t>WORK BRKDWN STRUCTURE</t>
  </si>
  <si>
    <t>TASK TITLE</t>
  </si>
  <si>
    <t>PROJECT TITLE</t>
  </si>
  <si>
    <t>PREPARED BY</t>
  </si>
  <si>
    <t>DATE OF REPORT</t>
  </si>
  <si>
    <t>TOTAL BUDGETED COST</t>
  </si>
  <si>
    <t>PERIOD</t>
  </si>
  <si>
    <t>TBC</t>
  </si>
  <si>
    <t>EV</t>
  </si>
  <si>
    <t>PV</t>
  </si>
  <si>
    <t>CUMLATIVE PLANNED VALUE</t>
  </si>
  <si>
    <t>AC</t>
  </si>
  <si>
    <t>CUMULATIVE ACTUAL COST</t>
  </si>
  <si>
    <t>CUMULATIVE EARNED VALUE</t>
  </si>
  <si>
    <t>COST VARIANCE</t>
  </si>
  <si>
    <t>SCHEDULE VARIANCE</t>
  </si>
  <si>
    <t>COST PERFORMANCE INDEX</t>
  </si>
  <si>
    <t>SCHEDULE PERFORMANCE INDEX</t>
  </si>
  <si>
    <t>ESTIMATED COST AT COMPLETION</t>
  </si>
  <si>
    <t>CV</t>
  </si>
  <si>
    <t>SV</t>
  </si>
  <si>
    <t>CPI</t>
  </si>
  <si>
    <t>SPI</t>
  </si>
  <si>
    <t>EAC</t>
  </si>
  <si>
    <t>TOTAL 
BUDGETED 
COST</t>
  </si>
  <si>
    <t>( EV – AC )</t>
  </si>
  <si>
    <t>( EV – PV )</t>
  </si>
  <si>
    <t>( EV / AC )</t>
  </si>
  <si>
    <t>( EV / PV )</t>
  </si>
  <si>
    <t>PROJECT PERFORMANCE METRICS</t>
  </si>
  <si>
    <t>TIME PERIOD</t>
  </si>
  <si>
    <t>Project Title Here</t>
  </si>
  <si>
    <t>Name of PM or Other Preparer</t>
  </si>
  <si>
    <t>00/00/0000</t>
  </si>
  <si>
    <t xml:space="preserve">ACTUAL COST </t>
  </si>
  <si>
    <t>EARNED VALUE</t>
  </si>
  <si>
    <t>ACTUAL COST</t>
  </si>
  <si>
    <t>Task 1.1</t>
  </si>
  <si>
    <t>Task 1.2</t>
  </si>
  <si>
    <t>Task 1.3</t>
  </si>
  <si>
    <t>Task 1.4</t>
  </si>
  <si>
    <t>Task 2.1</t>
  </si>
  <si>
    <t>Task 2.2</t>
  </si>
  <si>
    <t>Task 2.3</t>
  </si>
  <si>
    <t>Task 2.4</t>
  </si>
  <si>
    <t>Task 2.5</t>
  </si>
  <si>
    <t>Task 3.1</t>
  </si>
  <si>
    <t>Task 3.2</t>
  </si>
  <si>
    <t>Task 3.3</t>
  </si>
  <si>
    <t>Task 3.4</t>
  </si>
  <si>
    <t>Task 3.5</t>
  </si>
  <si>
    <t>Task 3.6</t>
  </si>
  <si>
    <t>Task 3.7</t>
  </si>
  <si>
    <t>Task 4.1</t>
  </si>
  <si>
    <t>Task 4.2</t>
  </si>
  <si>
    <t>Task 4.3</t>
  </si>
  <si>
    <t>Task 4.4</t>
  </si>
  <si>
    <r>
      <t xml:space="preserve">ACTUAL COST </t>
    </r>
    <r>
      <rPr>
        <sz val="12"/>
        <color theme="5" tint="-0.499984740745262"/>
        <rFont val="Century Gothic"/>
      </rPr>
      <t>–</t>
    </r>
    <r>
      <rPr>
        <b/>
        <sz val="12"/>
        <color theme="5" tint="-0.499984740745262"/>
        <rFont val="Century Gothic"/>
      </rPr>
      <t xml:space="preserve"> </t>
    </r>
    <r>
      <rPr>
        <sz val="10"/>
        <color theme="5" tint="-0.499984740745262"/>
        <rFont val="Century Gothic"/>
      </rPr>
      <t>Enter amount of actual costs incurred for each task per period.</t>
    </r>
  </si>
  <si>
    <t>CLICK HERE TO CREATE EARNED VALUE MANAGEMENT TEMPLATES IN SMARTSHEET</t>
  </si>
  <si>
    <r>
      <t xml:space="preserve">PLANNED VALUE </t>
    </r>
    <r>
      <rPr>
        <sz val="12"/>
        <color theme="8" tint="-0.499984740745262"/>
        <rFont val="Century Gothic"/>
      </rPr>
      <t>–</t>
    </r>
    <r>
      <rPr>
        <b/>
        <sz val="12"/>
        <color theme="8" tint="-0.499984740745262"/>
        <rFont val="Century Gothic"/>
      </rPr>
      <t xml:space="preserve"> </t>
    </r>
    <r>
      <rPr>
        <sz val="11"/>
        <color theme="8" tint="-0.499984740745262"/>
        <rFont val="Century Gothic"/>
      </rPr>
      <t>WBS IDs and Task Titles listed here will automatically populate on worksheet tabs.</t>
    </r>
  </si>
  <si>
    <r>
      <t xml:space="preserve">CUMULATIVE EARNED VALUE </t>
    </r>
    <r>
      <rPr>
        <sz val="12"/>
        <color theme="4" tint="-0.249977111117893"/>
        <rFont val="Century Gothic"/>
      </rPr>
      <t>–</t>
    </r>
    <r>
      <rPr>
        <b/>
        <sz val="12"/>
        <color theme="4" tint="-0.249977111117893"/>
        <rFont val="Century Gothic"/>
      </rPr>
      <t xml:space="preserve"> </t>
    </r>
    <r>
      <rPr>
        <sz val="11"/>
        <color theme="4" tint="-0.249977111117893"/>
        <rFont val="Century Gothic"/>
      </rPr>
      <t>For each Task per Period, enter the Percentage Complete.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</si>
</sst>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</font>
    <font>
      <sz val="10"/>
      <color rgb="FF000000"/>
      <name val="Century Gothic"/>
    </font>
    <font>
      <sz val="10"/>
      <color theme="1"/>
      <name val="Century Gothic"/>
    </font>
    <font>
      <b/>
      <sz val="22"/>
      <color theme="8" tint="-0.499984740745262"/>
      <name val="Century Gothic"/>
    </font>
    <font>
      <b/>
      <sz val="10"/>
      <color theme="0"/>
      <name val="Century Gothic"/>
    </font>
    <font>
      <sz val="12"/>
      <color theme="5" tint="-0.499984740745262"/>
      <name val="Century Gothic"/>
    </font>
    <font>
      <b/>
      <sz val="12"/>
      <color theme="5" tint="-0.499984740745262"/>
      <name val="Century Gothic"/>
    </font>
    <font>
      <sz val="10"/>
      <name val="Century Gothic"/>
    </font>
    <font>
      <b/>
      <sz val="12"/>
      <color theme="8" tint="-0.499984740745262"/>
      <name val="Century Gothic"/>
    </font>
    <font>
      <sz val="11"/>
      <color theme="1"/>
      <name val="Century Gothic"/>
    </font>
    <font>
      <sz val="10"/>
      <color theme="0"/>
      <name val="Century Gothic"/>
    </font>
    <font>
      <b/>
      <sz val="12"/>
      <color theme="3" tint="-0.249977111117893"/>
      <name val="Century Gothic"/>
    </font>
    <font>
      <sz val="12"/>
      <color theme="8" tint="-0.499984740745262"/>
      <name val="Century Gothic"/>
    </font>
    <font>
      <sz val="11"/>
      <color theme="8" tint="-0.499984740745262"/>
      <name val="Century Gothic"/>
    </font>
    <font>
      <b/>
      <sz val="12"/>
      <color theme="4" tint="-0.249977111117893"/>
      <name val="Century Gothic"/>
    </font>
    <font>
      <sz val="12"/>
      <color theme="4" tint="-0.249977111117893"/>
      <name val="Century Gothic"/>
    </font>
    <font>
      <sz val="11"/>
      <color theme="4" tint="-0.249977111117893"/>
      <name val="Century Gothic"/>
    </font>
    <font>
      <sz val="10"/>
      <color theme="5" tint="-0.499984740745262"/>
      <name val="Century Gothic"/>
    </font>
    <font>
      <b/>
      <sz val="22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 tint="-0.24994659260841701"/>
        <bgColor theme="8" tint="-0.249977111117893"/>
      </patternFill>
    </fill>
    <fill>
      <patternFill patternType="darkUp">
        <fgColor theme="0" tint="-0.24994659260841701"/>
        <bgColor theme="5" tint="-0.249977111117893"/>
      </patternFill>
    </fill>
    <fill>
      <patternFill patternType="darkUp">
        <fgColor theme="0" tint="-0.24994659260841701"/>
        <bgColor theme="4" tint="-0.249977111117893"/>
      </patternFill>
    </fill>
    <fill>
      <patternFill patternType="darkUp">
        <fgColor theme="0" tint="-0.34998626667073579"/>
        <bgColor theme="4" tint="-0.249977111117893"/>
      </patternFill>
    </fill>
    <fill>
      <patternFill patternType="solid">
        <fgColor theme="3" tint="-0.499984740745262"/>
        <bgColor indexed="64"/>
      </patternFill>
    </fill>
    <fill>
      <patternFill patternType="darkUp">
        <fgColor theme="0" tint="-0.24994659260841701"/>
        <bgColor theme="3" tint="-0.24997711111789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707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73D0A"/>
        <bgColor indexed="64"/>
      </patternFill>
    </fill>
    <fill>
      <patternFill patternType="darkUp">
        <fgColor theme="0" tint="-0.24994659260841701"/>
        <bgColor theme="5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right" vertical="center" wrapText="1" indent="2"/>
    </xf>
    <xf numFmtId="0" fontId="10" fillId="5" borderId="2" xfId="0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 indent="1"/>
    </xf>
    <xf numFmtId="0" fontId="10" fillId="8" borderId="2" xfId="0" applyFont="1" applyFill="1" applyBorder="1" applyAlignment="1">
      <alignment horizontal="right" vertical="center" wrapText="1" indent="2"/>
    </xf>
    <xf numFmtId="0" fontId="10" fillId="9" borderId="2" xfId="0" applyFont="1" applyFill="1" applyBorder="1" applyAlignment="1">
      <alignment horizontal="left" vertical="center" wrapText="1" indent="1"/>
    </xf>
    <xf numFmtId="0" fontId="10" fillId="10" borderId="2" xfId="0" applyFont="1" applyFill="1" applyBorder="1" applyAlignment="1">
      <alignment horizontal="right" vertical="center" wrapText="1" indent="2"/>
    </xf>
    <xf numFmtId="0" fontId="10" fillId="12" borderId="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 readingOrder="1"/>
    </xf>
    <xf numFmtId="44" fontId="16" fillId="5" borderId="2" xfId="0" applyNumberFormat="1" applyFont="1" applyFill="1" applyBorder="1" applyAlignment="1">
      <alignment horizontal="left" vertical="center"/>
    </xf>
    <xf numFmtId="164" fontId="6" fillId="13" borderId="2" xfId="0" applyNumberFormat="1" applyFont="1" applyFill="1" applyBorder="1" applyAlignment="1">
      <alignment wrapText="1"/>
    </xf>
    <xf numFmtId="0" fontId="10" fillId="14" borderId="2" xfId="0" applyFont="1" applyFill="1" applyBorder="1" applyAlignment="1">
      <alignment horizontal="left" vertical="center" wrapText="1" indent="1"/>
    </xf>
    <xf numFmtId="0" fontId="10" fillId="15" borderId="2" xfId="0" applyFont="1" applyFill="1" applyBorder="1" applyAlignment="1">
      <alignment horizontal="left" vertical="center" wrapText="1" indent="1"/>
    </xf>
    <xf numFmtId="0" fontId="10" fillId="16" borderId="2" xfId="0" applyFont="1" applyFill="1" applyBorder="1" applyAlignment="1">
      <alignment horizontal="left" vertical="center" wrapText="1" indent="1"/>
    </xf>
    <xf numFmtId="0" fontId="10" fillId="17" borderId="2" xfId="0" applyFont="1" applyFill="1" applyBorder="1" applyAlignment="1">
      <alignment horizontal="left" vertical="center" wrapText="1" indent="1"/>
    </xf>
    <xf numFmtId="0" fontId="10" fillId="18" borderId="2" xfId="0" applyFont="1" applyFill="1" applyBorder="1" applyAlignment="1">
      <alignment horizontal="left" vertical="center" wrapText="1" indent="1"/>
    </xf>
    <xf numFmtId="0" fontId="10" fillId="19" borderId="2" xfId="0" applyFont="1" applyFill="1" applyBorder="1" applyAlignment="1">
      <alignment horizontal="right" vertical="center" wrapText="1" indent="2"/>
    </xf>
    <xf numFmtId="0" fontId="10" fillId="19" borderId="2" xfId="0" applyFont="1" applyFill="1" applyBorder="1" applyAlignment="1">
      <alignment horizontal="left" vertical="center" wrapText="1" indent="1"/>
    </xf>
    <xf numFmtId="0" fontId="10" fillId="20" borderId="2" xfId="0" applyFont="1" applyFill="1" applyBorder="1" applyAlignment="1">
      <alignment horizontal="right" vertical="center" wrapText="1" indent="2"/>
    </xf>
    <xf numFmtId="0" fontId="10" fillId="21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10" fillId="8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indent="1"/>
    </xf>
    <xf numFmtId="14" fontId="7" fillId="0" borderId="2" xfId="0" applyNumberFormat="1" applyFont="1" applyFill="1" applyBorder="1" applyAlignment="1">
      <alignment horizontal="left" vertical="center" wrapText="1" indent="1" readingOrder="1"/>
    </xf>
    <xf numFmtId="0" fontId="10" fillId="10" borderId="2" xfId="0" applyFont="1" applyFill="1" applyBorder="1" applyAlignment="1">
      <alignment horizontal="center" vertical="center" wrapText="1"/>
    </xf>
    <xf numFmtId="9" fontId="7" fillId="0" borderId="2" xfId="7" applyFont="1" applyFill="1" applyBorder="1" applyAlignment="1">
      <alignment horizontal="center" vertical="center" wrapText="1" readingOrder="1"/>
    </xf>
    <xf numFmtId="9" fontId="8" fillId="0" borderId="2" xfId="7" applyFont="1" applyFill="1" applyBorder="1" applyAlignment="1">
      <alignment horizontal="center" vertical="center"/>
    </xf>
    <xf numFmtId="9" fontId="8" fillId="0" borderId="1" xfId="7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 vertical="center" wrapText="1" indent="2"/>
    </xf>
    <xf numFmtId="0" fontId="10" fillId="23" borderId="2" xfId="0" applyFont="1" applyFill="1" applyBorder="1" applyAlignment="1">
      <alignment horizontal="left" vertical="center" wrapText="1" indent="1"/>
    </xf>
    <xf numFmtId="0" fontId="10" fillId="24" borderId="2" xfId="0" applyFont="1" applyFill="1" applyBorder="1" applyAlignment="1">
      <alignment horizontal="left" vertical="center" wrapText="1" indent="1"/>
    </xf>
    <xf numFmtId="164" fontId="7" fillId="0" borderId="2" xfId="8" applyNumberFormat="1" applyFont="1" applyFill="1" applyBorder="1" applyAlignment="1">
      <alignment vertical="center" wrapText="1" readingOrder="1"/>
    </xf>
    <xf numFmtId="164" fontId="8" fillId="0" borderId="2" xfId="8" applyNumberFormat="1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horizontal="left" vertical="center"/>
    </xf>
    <xf numFmtId="164" fontId="16" fillId="5" borderId="2" xfId="0" applyNumberFormat="1" applyFont="1" applyFill="1" applyBorder="1" applyAlignment="1">
      <alignment horizontal="left" vertical="center"/>
    </xf>
    <xf numFmtId="164" fontId="16" fillId="7" borderId="2" xfId="8" applyNumberFormat="1" applyFont="1" applyFill="1" applyBorder="1" applyAlignment="1">
      <alignment horizontal="left" vertical="center"/>
    </xf>
    <xf numFmtId="164" fontId="16" fillId="23" borderId="2" xfId="8" applyNumberFormat="1" applyFont="1" applyFill="1" applyBorder="1" applyAlignment="1">
      <alignment horizontal="left" vertical="center"/>
    </xf>
    <xf numFmtId="164" fontId="16" fillId="8" borderId="2" xfId="0" applyNumberFormat="1" applyFont="1" applyFill="1" applyBorder="1" applyAlignment="1">
      <alignment horizontal="left" vertical="center" indent="1"/>
    </xf>
    <xf numFmtId="164" fontId="16" fillId="10" borderId="2" xfId="0" applyNumberFormat="1" applyFont="1" applyFill="1" applyBorder="1" applyAlignment="1">
      <alignment horizontal="left" vertical="center" indent="1"/>
    </xf>
    <xf numFmtId="164" fontId="16" fillId="9" borderId="2" xfId="8" applyNumberFormat="1" applyFont="1" applyFill="1" applyBorder="1" applyAlignment="1">
      <alignment horizontal="left" vertical="center"/>
    </xf>
    <xf numFmtId="164" fontId="16" fillId="19" borderId="2" xfId="8" applyNumberFormat="1" applyFont="1" applyFill="1" applyBorder="1" applyAlignment="1">
      <alignment horizontal="left" vertical="center"/>
    </xf>
    <xf numFmtId="2" fontId="16" fillId="19" borderId="2" xfId="8" applyNumberFormat="1" applyFont="1" applyFill="1" applyBorder="1" applyAlignment="1">
      <alignment horizontal="center" vertical="center"/>
    </xf>
    <xf numFmtId="164" fontId="16" fillId="17" borderId="2" xfId="8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 indent="1"/>
    </xf>
    <xf numFmtId="0" fontId="10" fillId="7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 vertical="center" wrapText="1" indent="1"/>
    </xf>
    <xf numFmtId="0" fontId="10" fillId="9" borderId="2" xfId="0" applyFont="1" applyFill="1" applyBorder="1" applyAlignment="1">
      <alignment horizontal="center" vertical="center" wrapText="1"/>
    </xf>
    <xf numFmtId="0" fontId="20" fillId="22" borderId="4" xfId="0" applyFont="1" applyFill="1" applyBorder="1" applyAlignment="1">
      <alignment horizontal="left"/>
    </xf>
    <xf numFmtId="0" fontId="0" fillId="25" borderId="0" xfId="0" applyFill="1"/>
    <xf numFmtId="0" fontId="24" fillId="26" borderId="0" xfId="11" applyFont="1" applyFill="1" applyBorder="1" applyAlignment="1">
      <alignment horizontal="center" vertical="center"/>
    </xf>
  </cellXfs>
  <cellStyles count="12">
    <cellStyle name="Hiperlink" xfId="1" builtinId="8" hidden="1"/>
    <cellStyle name="Hiperlink" xfId="5" builtinId="8" hidden="1"/>
    <cellStyle name="Hiperlink" xfId="9" builtinId="8" hidden="1"/>
    <cellStyle name="Hiperlink" xfId="11" builtinId="8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6" builtinId="9" hidden="1"/>
    <cellStyle name="Hiperlink Visitado" xfId="10" builtinId="9" hidden="1"/>
    <cellStyle name="Moeda" xfId="8" builtinId="4"/>
    <cellStyle name="Normal" xfId="0" builtinId="0"/>
    <cellStyle name="Porcentagem" xfId="7" builtinId="5"/>
  </cellStyles>
  <dxfs count="0"/>
  <tableStyles count="0" defaultTableStyle="TableStyleMedium9" defaultPivotStyle="PivotStyleMedium4"/>
  <colors>
    <mruColors>
      <color rgb="FF03C25B"/>
      <color rgb="FF373D0A"/>
      <color rgb="FF464D0F"/>
      <color rgb="FF829220"/>
      <color rgb="FF707071"/>
      <color rgb="FFB08503"/>
      <color rgb="FFDAA605"/>
      <color rgb="FFCD9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goo.gl/Rxtgo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203200</xdr:colOff>
      <xdr:row>0</xdr:row>
      <xdr:rowOff>50800</xdr:rowOff>
    </xdr:from>
    <xdr:to>
      <xdr:col>16</xdr:col>
      <xdr:colOff>5842</xdr:colOff>
      <xdr:row>0</xdr:row>
      <xdr:rowOff>548132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6600" y="50800"/>
          <a:ext cx="2215642" cy="4973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15</xdr:col>
      <xdr:colOff>54429</xdr:colOff>
      <xdr:row>89</xdr:row>
      <xdr:rowOff>12719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86" y="11571514"/>
          <a:ext cx="16905514" cy="9417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Rxtg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T1064"/>
  <sheetViews>
    <sheetView showGridLines="0" tabSelected="1" zoomScale="70" zoomScaleNormal="70" workbookViewId="0">
      <pane ySplit="1" topLeftCell="A26" activePane="bottomLeft" state="frozen"/>
      <selection activeCell="A38" activeCellId="8" sqref="A27:XFD27 A28:XFD28 A30:XFD30 A32:XFD32 A34:XFD34 A35:XFD35 A36:XFD36 A37:XFD37 A38:XFD38"/>
      <selection pane="bottomLeft" activeCell="R42" sqref="R42"/>
    </sheetView>
  </sheetViews>
  <sheetFormatPr defaultColWidth="11" defaultRowHeight="15.6" x14ac:dyDescent="0.3"/>
  <cols>
    <col min="1" max="1" width="3" customWidth="1"/>
    <col min="2" max="2" width="11.19921875" customWidth="1"/>
    <col min="3" max="3" width="30.796875" customWidth="1"/>
    <col min="4" max="16" width="15.796875" customWidth="1"/>
    <col min="17" max="17" width="3" customWidth="1"/>
    <col min="18" max="20" width="53" customWidth="1"/>
  </cols>
  <sheetData>
    <row r="1" spans="1:20" ht="43.8" customHeight="1" x14ac:dyDescent="0.4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.049999999999997" customHeight="1" x14ac:dyDescent="0.3">
      <c r="A3" s="3"/>
      <c r="B3" s="6" t="s">
        <v>3</v>
      </c>
      <c r="C3" s="57" t="s">
        <v>32</v>
      </c>
      <c r="D3" s="57"/>
      <c r="E3" s="57"/>
      <c r="F3" s="57"/>
      <c r="G3" s="6" t="s">
        <v>4</v>
      </c>
      <c r="H3" s="57" t="s">
        <v>33</v>
      </c>
      <c r="I3" s="57"/>
      <c r="J3" s="57"/>
      <c r="K3" s="6" t="s">
        <v>5</v>
      </c>
      <c r="L3" s="57" t="s">
        <v>34</v>
      </c>
      <c r="M3" s="57"/>
      <c r="N3" s="6" t="s">
        <v>31</v>
      </c>
      <c r="O3" s="57">
        <v>4</v>
      </c>
      <c r="P3" s="57"/>
      <c r="Q3" s="3"/>
      <c r="R3" s="3"/>
      <c r="S3" s="3"/>
      <c r="T3" s="3"/>
    </row>
    <row r="4" spans="1:20" ht="25.05" customHeight="1" x14ac:dyDescent="0.3">
      <c r="A4" s="3"/>
      <c r="B4" s="55" t="s">
        <v>60</v>
      </c>
      <c r="C4" s="55"/>
      <c r="D4" s="55"/>
      <c r="E4" s="55"/>
      <c r="F4" s="5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05" customHeight="1" x14ac:dyDescent="0.3">
      <c r="A5" s="2"/>
      <c r="B5" s="58" t="s">
        <v>1</v>
      </c>
      <c r="C5" s="59" t="s">
        <v>2</v>
      </c>
      <c r="D5" s="58" t="s">
        <v>25</v>
      </c>
      <c r="E5" s="59" t="s">
        <v>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"/>
      <c r="R5" s="2"/>
      <c r="S5" s="2"/>
      <c r="T5" s="2"/>
    </row>
    <row r="6" spans="1:20" ht="25.05" customHeight="1" x14ac:dyDescent="0.3">
      <c r="A6" s="2"/>
      <c r="B6" s="58"/>
      <c r="C6" s="59"/>
      <c r="D6" s="58"/>
      <c r="E6" s="7">
        <v>1</v>
      </c>
      <c r="F6" s="11">
        <v>2</v>
      </c>
      <c r="G6" s="7">
        <v>3</v>
      </c>
      <c r="H6" s="11">
        <v>4</v>
      </c>
      <c r="I6" s="7">
        <v>5</v>
      </c>
      <c r="J6" s="11">
        <v>6</v>
      </c>
      <c r="K6" s="7">
        <v>7</v>
      </c>
      <c r="L6" s="11">
        <v>8</v>
      </c>
      <c r="M6" s="7">
        <v>9</v>
      </c>
      <c r="N6" s="11">
        <v>10</v>
      </c>
      <c r="O6" s="7">
        <v>11</v>
      </c>
      <c r="P6" s="11">
        <v>12</v>
      </c>
      <c r="Q6" s="2"/>
      <c r="R6" s="2"/>
      <c r="S6" s="2"/>
      <c r="T6" s="2"/>
    </row>
    <row r="7" spans="1:20" ht="19.95" customHeight="1" x14ac:dyDescent="0.3">
      <c r="A7" s="2"/>
      <c r="B7" s="33">
        <v>1.1000000000000001</v>
      </c>
      <c r="C7" s="34" t="s">
        <v>38</v>
      </c>
      <c r="D7" s="17">
        <f>SUM(E7:P7)</f>
        <v>1258</v>
      </c>
      <c r="E7" s="42">
        <v>300</v>
      </c>
      <c r="F7" s="42">
        <v>500</v>
      </c>
      <c r="G7" s="42">
        <v>400</v>
      </c>
      <c r="H7" s="42">
        <v>50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2"/>
      <c r="R7" s="2"/>
      <c r="S7" s="2"/>
      <c r="T7" s="2"/>
    </row>
    <row r="8" spans="1:20" ht="19.95" customHeight="1" x14ac:dyDescent="0.3">
      <c r="A8" s="2"/>
      <c r="B8" s="8">
        <v>1.2</v>
      </c>
      <c r="C8" s="34" t="s">
        <v>39</v>
      </c>
      <c r="D8" s="17">
        <f t="shared" ref="D8:D26" si="0">SUM(E8:P8)</f>
        <v>350</v>
      </c>
      <c r="E8" s="42">
        <v>200</v>
      </c>
      <c r="F8" s="42">
        <v>80</v>
      </c>
      <c r="G8" s="42">
        <v>30</v>
      </c>
      <c r="H8" s="42">
        <v>40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2"/>
      <c r="R8" s="2"/>
      <c r="S8" s="2"/>
      <c r="T8" s="2"/>
    </row>
    <row r="9" spans="1:20" ht="19.95" customHeight="1" x14ac:dyDescent="0.3">
      <c r="A9" s="2"/>
      <c r="B9" s="8">
        <v>1.3</v>
      </c>
      <c r="C9" s="34" t="s">
        <v>40</v>
      </c>
      <c r="D9" s="17">
        <f t="shared" si="0"/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2"/>
      <c r="R9" s="2"/>
      <c r="S9" s="2"/>
      <c r="T9" s="2"/>
    </row>
    <row r="10" spans="1:20" ht="19.95" customHeight="1" x14ac:dyDescent="0.3">
      <c r="A10" s="2"/>
      <c r="B10" s="8">
        <v>1.4</v>
      </c>
      <c r="C10" s="34" t="s">
        <v>41</v>
      </c>
      <c r="D10" s="17">
        <f t="shared" si="0"/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2"/>
      <c r="R10" s="2"/>
      <c r="S10" s="2"/>
      <c r="T10" s="2"/>
    </row>
    <row r="11" spans="1:20" ht="19.95" customHeight="1" x14ac:dyDescent="0.3">
      <c r="A11" s="2"/>
      <c r="B11" s="8">
        <v>2.1</v>
      </c>
      <c r="C11" s="34" t="s">
        <v>42</v>
      </c>
      <c r="D11" s="17">
        <f t="shared" si="0"/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2"/>
      <c r="R11" s="2"/>
      <c r="S11" s="2"/>
      <c r="T11" s="2"/>
    </row>
    <row r="12" spans="1:20" ht="19.95" customHeight="1" x14ac:dyDescent="0.3">
      <c r="A12" s="2"/>
      <c r="B12" s="8">
        <v>2.2000000000000002</v>
      </c>
      <c r="C12" s="34" t="s">
        <v>43</v>
      </c>
      <c r="D12" s="17">
        <f t="shared" si="0"/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"/>
      <c r="R12" s="2"/>
      <c r="S12" s="2"/>
      <c r="T12" s="2"/>
    </row>
    <row r="13" spans="1:20" ht="19.95" customHeight="1" x14ac:dyDescent="0.3">
      <c r="A13" s="2"/>
      <c r="B13" s="8">
        <v>2.2999999999999998</v>
      </c>
      <c r="C13" s="34" t="s">
        <v>44</v>
      </c>
      <c r="D13" s="17">
        <f t="shared" si="0"/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"/>
      <c r="R13" s="2"/>
      <c r="S13" s="2"/>
      <c r="T13" s="2"/>
    </row>
    <row r="14" spans="1:20" ht="19.95" customHeight="1" x14ac:dyDescent="0.3">
      <c r="A14" s="2"/>
      <c r="B14" s="8">
        <v>2.4</v>
      </c>
      <c r="C14" s="34" t="s">
        <v>45</v>
      </c>
      <c r="D14" s="17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2"/>
      <c r="R14" s="2"/>
      <c r="S14" s="2"/>
      <c r="T14" s="2"/>
    </row>
    <row r="15" spans="1:20" ht="19.95" customHeight="1" x14ac:dyDescent="0.3">
      <c r="A15" s="3"/>
      <c r="B15" s="8">
        <v>2.5</v>
      </c>
      <c r="C15" s="34" t="s">
        <v>46</v>
      </c>
      <c r="D15" s="17">
        <f t="shared" si="0"/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"/>
      <c r="R15" s="2"/>
      <c r="S15" s="2"/>
      <c r="T15" s="2"/>
    </row>
    <row r="16" spans="1:20" ht="19.95" customHeight="1" x14ac:dyDescent="0.3">
      <c r="A16" s="3"/>
      <c r="B16" s="8">
        <v>3.1</v>
      </c>
      <c r="C16" s="34" t="s">
        <v>47</v>
      </c>
      <c r="D16" s="17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"/>
      <c r="R16" s="2"/>
      <c r="S16" s="2"/>
      <c r="T16" s="2"/>
    </row>
    <row r="17" spans="1:20" ht="19.95" customHeight="1" x14ac:dyDescent="0.3">
      <c r="A17" s="3"/>
      <c r="B17" s="8">
        <v>3.2</v>
      </c>
      <c r="C17" s="34" t="s">
        <v>48</v>
      </c>
      <c r="D17" s="17">
        <f t="shared" si="0"/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"/>
      <c r="R17" s="2"/>
      <c r="S17" s="2"/>
      <c r="T17" s="2"/>
    </row>
    <row r="18" spans="1:20" ht="19.95" customHeight="1" x14ac:dyDescent="0.3">
      <c r="A18" s="3"/>
      <c r="B18" s="8">
        <v>3.3</v>
      </c>
      <c r="C18" s="34" t="s">
        <v>49</v>
      </c>
      <c r="D18" s="17">
        <f t="shared" si="0"/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"/>
      <c r="R18" s="2"/>
      <c r="S18" s="2"/>
      <c r="T18" s="2"/>
    </row>
    <row r="19" spans="1:20" ht="19.95" customHeight="1" x14ac:dyDescent="0.3">
      <c r="A19" s="2"/>
      <c r="B19" s="8">
        <v>3.4</v>
      </c>
      <c r="C19" s="34" t="s">
        <v>50</v>
      </c>
      <c r="D19" s="17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2"/>
      <c r="R19" s="2"/>
      <c r="S19" s="2"/>
      <c r="T19" s="2"/>
    </row>
    <row r="20" spans="1:20" ht="19.95" customHeight="1" x14ac:dyDescent="0.3">
      <c r="A20" s="2"/>
      <c r="B20" s="8">
        <v>3.5</v>
      </c>
      <c r="C20" s="34" t="s">
        <v>51</v>
      </c>
      <c r="D20" s="17">
        <f t="shared" si="0"/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"/>
      <c r="R20" s="2"/>
      <c r="S20" s="2"/>
      <c r="T20" s="2"/>
    </row>
    <row r="21" spans="1:20" ht="19.95" customHeight="1" x14ac:dyDescent="0.3">
      <c r="A21" s="3"/>
      <c r="B21" s="8">
        <v>3.6</v>
      </c>
      <c r="C21" s="34" t="s">
        <v>52</v>
      </c>
      <c r="D21" s="17">
        <f t="shared" si="0"/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2"/>
      <c r="R21" s="2"/>
      <c r="S21" s="2"/>
      <c r="T21" s="2"/>
    </row>
    <row r="22" spans="1:20" ht="19.95" customHeight="1" x14ac:dyDescent="0.3">
      <c r="A22" s="3"/>
      <c r="B22" s="8">
        <v>3.7</v>
      </c>
      <c r="C22" s="34" t="s">
        <v>53</v>
      </c>
      <c r="D22" s="17">
        <f t="shared" si="0"/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2"/>
      <c r="R22" s="2"/>
      <c r="S22" s="2"/>
      <c r="T22" s="2"/>
    </row>
    <row r="23" spans="1:20" ht="19.95" customHeight="1" x14ac:dyDescent="0.3">
      <c r="A23" s="3"/>
      <c r="B23" s="8">
        <v>4.0999999999999996</v>
      </c>
      <c r="C23" s="34" t="s">
        <v>54</v>
      </c>
      <c r="D23" s="17">
        <f t="shared" si="0"/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"/>
      <c r="R23" s="2"/>
      <c r="S23" s="2"/>
      <c r="T23" s="2"/>
    </row>
    <row r="24" spans="1:20" ht="19.95" customHeight="1" x14ac:dyDescent="0.3">
      <c r="A24" s="3"/>
      <c r="B24" s="8">
        <v>4.2</v>
      </c>
      <c r="C24" s="34" t="s">
        <v>55</v>
      </c>
      <c r="D24" s="17">
        <f t="shared" si="0"/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2"/>
      <c r="R24" s="2"/>
      <c r="S24" s="2"/>
      <c r="T24" s="2"/>
    </row>
    <row r="25" spans="1:20" ht="19.95" customHeight="1" x14ac:dyDescent="0.3">
      <c r="A25" s="3"/>
      <c r="B25" s="8">
        <v>4.3</v>
      </c>
      <c r="C25" s="34" t="s">
        <v>56</v>
      </c>
      <c r="D25" s="17">
        <f t="shared" si="0"/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2"/>
      <c r="R25" s="2"/>
      <c r="S25" s="2"/>
      <c r="T25" s="2"/>
    </row>
    <row r="26" spans="1:20" ht="19.95" customHeight="1" x14ac:dyDescent="0.3">
      <c r="A26" s="3"/>
      <c r="B26" s="8">
        <v>4.4000000000000004</v>
      </c>
      <c r="C26" s="34" t="s">
        <v>57</v>
      </c>
      <c r="D26" s="17">
        <f t="shared" si="0"/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2"/>
      <c r="R26" s="2"/>
      <c r="S26" s="2"/>
      <c r="T26" s="2"/>
    </row>
    <row r="27" spans="1:20" ht="22.05" customHeight="1" x14ac:dyDescent="0.3">
      <c r="A27" s="3"/>
      <c r="B27" s="10" t="s">
        <v>8</v>
      </c>
      <c r="C27" s="9" t="s">
        <v>6</v>
      </c>
      <c r="D27" s="18">
        <f>SUM(D7:D26)</f>
        <v>1608</v>
      </c>
      <c r="E27" s="44">
        <f>SUM(E7:E26)</f>
        <v>500</v>
      </c>
      <c r="F27" s="44">
        <f t="shared" ref="F27:P27" si="1">SUM(F7:F26)</f>
        <v>580</v>
      </c>
      <c r="G27" s="44">
        <f t="shared" si="1"/>
        <v>430</v>
      </c>
      <c r="H27" s="44">
        <f t="shared" si="1"/>
        <v>90</v>
      </c>
      <c r="I27" s="44">
        <f t="shared" si="1"/>
        <v>1</v>
      </c>
      <c r="J27" s="44">
        <f t="shared" si="1"/>
        <v>1</v>
      </c>
      <c r="K27" s="44">
        <f t="shared" si="1"/>
        <v>1</v>
      </c>
      <c r="L27" s="44">
        <f t="shared" si="1"/>
        <v>1</v>
      </c>
      <c r="M27" s="44">
        <f t="shared" si="1"/>
        <v>1</v>
      </c>
      <c r="N27" s="44">
        <f t="shared" si="1"/>
        <v>1</v>
      </c>
      <c r="O27" s="44">
        <f t="shared" si="1"/>
        <v>1</v>
      </c>
      <c r="P27" s="44">
        <f t="shared" si="1"/>
        <v>1</v>
      </c>
      <c r="Q27" s="2"/>
      <c r="R27" s="2"/>
      <c r="S27" s="2"/>
      <c r="T27" s="2"/>
    </row>
    <row r="28" spans="1:20" ht="22.05" customHeight="1" x14ac:dyDescent="0.3">
      <c r="A28" s="3"/>
      <c r="B28" s="10" t="s">
        <v>10</v>
      </c>
      <c r="C28" s="9" t="s">
        <v>11</v>
      </c>
      <c r="D28" s="19"/>
      <c r="E28" s="45">
        <f>E27</f>
        <v>500</v>
      </c>
      <c r="F28" s="45">
        <f>E28+F27</f>
        <v>1080</v>
      </c>
      <c r="G28" s="45">
        <f t="shared" ref="G28:O28" si="2">F28+G27</f>
        <v>1510</v>
      </c>
      <c r="H28" s="45">
        <f t="shared" si="2"/>
        <v>1600</v>
      </c>
      <c r="I28" s="45">
        <f t="shared" si="2"/>
        <v>1601</v>
      </c>
      <c r="J28" s="45">
        <f t="shared" si="2"/>
        <v>1602</v>
      </c>
      <c r="K28" s="45">
        <f t="shared" si="2"/>
        <v>1603</v>
      </c>
      <c r="L28" s="45">
        <f t="shared" si="2"/>
        <v>1604</v>
      </c>
      <c r="M28" s="45">
        <f t="shared" si="2"/>
        <v>1605</v>
      </c>
      <c r="N28" s="45">
        <f t="shared" si="2"/>
        <v>1606</v>
      </c>
      <c r="O28" s="45">
        <f t="shared" si="2"/>
        <v>1607</v>
      </c>
      <c r="P28" s="45">
        <f>O28+P27</f>
        <v>1608</v>
      </c>
      <c r="Q28" s="2"/>
      <c r="R28" s="2"/>
      <c r="S28" s="2"/>
      <c r="T28" s="2"/>
    </row>
    <row r="29" spans="1:20" ht="25.05" customHeight="1" x14ac:dyDescent="0.3">
      <c r="A29" s="3"/>
      <c r="B29" s="56" t="s">
        <v>35</v>
      </c>
      <c r="C29" s="56"/>
      <c r="D29" s="3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"/>
      <c r="R29" s="2"/>
      <c r="S29" s="2"/>
      <c r="T29" s="2"/>
    </row>
    <row r="30" spans="1:20" ht="22.05" customHeight="1" x14ac:dyDescent="0.3">
      <c r="A30" s="2"/>
      <c r="B30" s="12" t="s">
        <v>12</v>
      </c>
      <c r="C30" s="13" t="s">
        <v>13</v>
      </c>
      <c r="D30" s="20"/>
      <c r="E30" s="46">
        <f>'Actual Cost Worksheet'!E28</f>
        <v>900</v>
      </c>
      <c r="F30" s="46">
        <f>'Actual Cost Worksheet'!F28</f>
        <v>1220</v>
      </c>
      <c r="G30" s="46">
        <f>'Actual Cost Worksheet'!G28</f>
        <v>1480</v>
      </c>
      <c r="H30" s="46">
        <f>'Actual Cost Worksheet'!H28</f>
        <v>1620</v>
      </c>
      <c r="I30" s="46">
        <f>'Actual Cost Worksheet'!I28</f>
        <v>1621</v>
      </c>
      <c r="J30" s="46">
        <f>'Actual Cost Worksheet'!J28</f>
        <v>1622</v>
      </c>
      <c r="K30" s="46">
        <f>'Actual Cost Worksheet'!K28</f>
        <v>1623</v>
      </c>
      <c r="L30" s="46">
        <f>'Actual Cost Worksheet'!L28</f>
        <v>1624</v>
      </c>
      <c r="M30" s="46">
        <f>'Actual Cost Worksheet'!M28</f>
        <v>1625</v>
      </c>
      <c r="N30" s="46">
        <f>'Actual Cost Worksheet'!N28</f>
        <v>1626</v>
      </c>
      <c r="O30" s="46">
        <f>'Actual Cost Worksheet'!O28</f>
        <v>1627</v>
      </c>
      <c r="P30" s="46">
        <f>'Actual Cost Worksheet'!P28</f>
        <v>1628</v>
      </c>
      <c r="Q30" s="2"/>
      <c r="R30" s="2"/>
      <c r="S30" s="2"/>
      <c r="T30" s="2"/>
    </row>
    <row r="31" spans="1:20" ht="25.05" customHeight="1" x14ac:dyDescent="0.3">
      <c r="A31" s="3"/>
      <c r="B31" s="56" t="s">
        <v>36</v>
      </c>
      <c r="C31" s="56"/>
      <c r="D31" s="3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"/>
      <c r="R31" s="2"/>
      <c r="S31" s="2"/>
      <c r="T31" s="2"/>
    </row>
    <row r="32" spans="1:20" ht="22.05" customHeight="1" x14ac:dyDescent="0.3">
      <c r="A32" s="2"/>
      <c r="B32" s="14" t="s">
        <v>9</v>
      </c>
      <c r="C32" s="15" t="s">
        <v>14</v>
      </c>
      <c r="D32" s="22"/>
      <c r="E32" s="50">
        <f>'Earned Value Worksheet'!E27</f>
        <v>1356.4</v>
      </c>
      <c r="F32" s="50">
        <f>'Earned Value Worksheet'!F27</f>
        <v>1230.5999999999999</v>
      </c>
      <c r="G32" s="50">
        <f>'Earned Value Worksheet'!G27</f>
        <v>1363</v>
      </c>
      <c r="H32" s="50">
        <f>'Earned Value Worksheet'!H27</f>
        <v>520.70000000000005</v>
      </c>
      <c r="I32" s="50">
        <f>'Earned Value Worksheet'!I27</f>
        <v>125.80000000000001</v>
      </c>
      <c r="J32" s="50">
        <f>'Earned Value Worksheet'!J27</f>
        <v>125.80000000000001</v>
      </c>
      <c r="K32" s="50">
        <f>'Earned Value Worksheet'!K27</f>
        <v>125.80000000000001</v>
      </c>
      <c r="L32" s="50">
        <f>'Earned Value Worksheet'!L27</f>
        <v>125.80000000000001</v>
      </c>
      <c r="M32" s="50">
        <f>'Earned Value Worksheet'!M27</f>
        <v>125.80000000000001</v>
      </c>
      <c r="N32" s="50">
        <f>'Earned Value Worksheet'!N27</f>
        <v>125.80000000000001</v>
      </c>
      <c r="O32" s="50">
        <f>'Earned Value Worksheet'!O27</f>
        <v>125.80000000000001</v>
      </c>
      <c r="P32" s="50">
        <f>'Earned Value Worksheet'!P27</f>
        <v>125.80000000000001</v>
      </c>
      <c r="Q32" s="2"/>
      <c r="R32" s="2"/>
      <c r="S32" s="2"/>
      <c r="T32" s="2"/>
    </row>
    <row r="33" spans="1:20" ht="25.05" customHeight="1" x14ac:dyDescent="0.3">
      <c r="A33" s="3"/>
      <c r="B33" s="54" t="s">
        <v>30</v>
      </c>
      <c r="C33" s="54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"/>
      <c r="R33" s="2"/>
      <c r="S33" s="2"/>
      <c r="T33" s="2"/>
    </row>
    <row r="34" spans="1:20" ht="22.05" customHeight="1" x14ac:dyDescent="0.3">
      <c r="A34" s="2"/>
      <c r="B34" s="26" t="s">
        <v>20</v>
      </c>
      <c r="C34" s="27" t="s">
        <v>15</v>
      </c>
      <c r="D34" s="28" t="s">
        <v>26</v>
      </c>
      <c r="E34" s="51">
        <f>E32-E30</f>
        <v>456.40000000000009</v>
      </c>
      <c r="F34" s="51">
        <f t="shared" ref="F34:P34" si="3">F32-F30</f>
        <v>10.599999999999909</v>
      </c>
      <c r="G34" s="51">
        <f t="shared" si="3"/>
        <v>-117</v>
      </c>
      <c r="H34" s="51">
        <f t="shared" si="3"/>
        <v>-1099.3</v>
      </c>
      <c r="I34" s="51">
        <f t="shared" si="3"/>
        <v>-1495.2</v>
      </c>
      <c r="J34" s="51">
        <f t="shared" si="3"/>
        <v>-1496.2</v>
      </c>
      <c r="K34" s="51">
        <f t="shared" si="3"/>
        <v>-1497.2</v>
      </c>
      <c r="L34" s="51">
        <f t="shared" si="3"/>
        <v>-1498.2</v>
      </c>
      <c r="M34" s="51">
        <f t="shared" si="3"/>
        <v>-1499.2</v>
      </c>
      <c r="N34" s="51">
        <f t="shared" si="3"/>
        <v>-1500.2</v>
      </c>
      <c r="O34" s="51">
        <f t="shared" si="3"/>
        <v>-1501.2</v>
      </c>
      <c r="P34" s="51">
        <f t="shared" si="3"/>
        <v>-1502.2</v>
      </c>
      <c r="Q34" s="2"/>
      <c r="R34" s="2"/>
      <c r="S34" s="2"/>
      <c r="T34" s="2"/>
    </row>
    <row r="35" spans="1:20" ht="22.05" customHeight="1" x14ac:dyDescent="0.3">
      <c r="A35" s="2"/>
      <c r="B35" s="26" t="s">
        <v>21</v>
      </c>
      <c r="C35" s="27" t="s">
        <v>16</v>
      </c>
      <c r="D35" s="28" t="s">
        <v>27</v>
      </c>
      <c r="E35" s="51">
        <f>E32-E28</f>
        <v>856.40000000000009</v>
      </c>
      <c r="F35" s="51">
        <f t="shared" ref="F35:P35" si="4">F32-F28</f>
        <v>150.59999999999991</v>
      </c>
      <c r="G35" s="51">
        <f t="shared" si="4"/>
        <v>-147</v>
      </c>
      <c r="H35" s="51">
        <f t="shared" si="4"/>
        <v>-1079.3</v>
      </c>
      <c r="I35" s="51">
        <f t="shared" si="4"/>
        <v>-1475.2</v>
      </c>
      <c r="J35" s="51">
        <f t="shared" si="4"/>
        <v>-1476.2</v>
      </c>
      <c r="K35" s="51">
        <f t="shared" si="4"/>
        <v>-1477.2</v>
      </c>
      <c r="L35" s="51">
        <f t="shared" si="4"/>
        <v>-1478.2</v>
      </c>
      <c r="M35" s="51">
        <f t="shared" si="4"/>
        <v>-1479.2</v>
      </c>
      <c r="N35" s="51">
        <f t="shared" si="4"/>
        <v>-1480.2</v>
      </c>
      <c r="O35" s="51">
        <f t="shared" si="4"/>
        <v>-1481.2</v>
      </c>
      <c r="P35" s="51">
        <f t="shared" si="4"/>
        <v>-1482.2</v>
      </c>
      <c r="Q35" s="2"/>
      <c r="R35" s="2"/>
      <c r="S35" s="2"/>
      <c r="T35" s="2"/>
    </row>
    <row r="36" spans="1:20" ht="22.05" customHeight="1" x14ac:dyDescent="0.3">
      <c r="A36" s="2"/>
      <c r="B36" s="26" t="s">
        <v>22</v>
      </c>
      <c r="C36" s="27" t="s">
        <v>17</v>
      </c>
      <c r="D36" s="28" t="s">
        <v>28</v>
      </c>
      <c r="E36" s="52">
        <f>E32/E30</f>
        <v>1.5071111111111113</v>
      </c>
      <c r="F36" s="52">
        <f t="shared" ref="F36:P36" si="5">F32/F30</f>
        <v>1.0086885245901638</v>
      </c>
      <c r="G36" s="52">
        <f t="shared" si="5"/>
        <v>0.92094594594594592</v>
      </c>
      <c r="H36" s="52">
        <f t="shared" si="5"/>
        <v>0.32141975308641979</v>
      </c>
      <c r="I36" s="52">
        <f t="shared" si="5"/>
        <v>7.7606415792720554E-2</v>
      </c>
      <c r="J36" s="52">
        <f t="shared" si="5"/>
        <v>7.7558569667077693E-2</v>
      </c>
      <c r="K36" s="52">
        <f t="shared" si="5"/>
        <v>7.7510782501540365E-2</v>
      </c>
      <c r="L36" s="52">
        <f t="shared" si="5"/>
        <v>7.7463054187192126E-2</v>
      </c>
      <c r="M36" s="52">
        <f t="shared" si="5"/>
        <v>7.7415384615384622E-2</v>
      </c>
      <c r="N36" s="52">
        <f t="shared" si="5"/>
        <v>7.7367773677736784E-2</v>
      </c>
      <c r="O36" s="52">
        <f t="shared" si="5"/>
        <v>7.7320221266133998E-2</v>
      </c>
      <c r="P36" s="52">
        <f t="shared" si="5"/>
        <v>7.7272727272727285E-2</v>
      </c>
      <c r="Q36" s="2"/>
      <c r="R36" s="2"/>
      <c r="S36" s="2"/>
      <c r="T36" s="2"/>
    </row>
    <row r="37" spans="1:20" ht="22.05" customHeight="1" x14ac:dyDescent="0.3">
      <c r="A37" s="2"/>
      <c r="B37" s="26" t="s">
        <v>23</v>
      </c>
      <c r="C37" s="27" t="s">
        <v>18</v>
      </c>
      <c r="D37" s="28" t="s">
        <v>29</v>
      </c>
      <c r="E37" s="52">
        <f>E32/E28</f>
        <v>2.7128000000000001</v>
      </c>
      <c r="F37" s="52">
        <f t="shared" ref="F37:P37" si="6">F32/F28</f>
        <v>1.1394444444444443</v>
      </c>
      <c r="G37" s="52">
        <f t="shared" si="6"/>
        <v>0.90264900662251657</v>
      </c>
      <c r="H37" s="52">
        <f t="shared" si="6"/>
        <v>0.32543750000000005</v>
      </c>
      <c r="I37" s="52">
        <f t="shared" si="6"/>
        <v>7.8575890068707063E-2</v>
      </c>
      <c r="J37" s="52">
        <f t="shared" si="6"/>
        <v>7.8526841448189763E-2</v>
      </c>
      <c r="K37" s="52">
        <f t="shared" si="6"/>
        <v>7.8477854023705565E-2</v>
      </c>
      <c r="L37" s="52">
        <f t="shared" si="6"/>
        <v>7.8428927680798011E-2</v>
      </c>
      <c r="M37" s="52">
        <f t="shared" si="6"/>
        <v>7.8380062305295956E-2</v>
      </c>
      <c r="N37" s="52">
        <f t="shared" si="6"/>
        <v>7.8331257783312583E-2</v>
      </c>
      <c r="O37" s="52">
        <f t="shared" si="6"/>
        <v>7.8282514001244557E-2</v>
      </c>
      <c r="P37" s="52">
        <f t="shared" si="6"/>
        <v>7.8233830845771152E-2</v>
      </c>
      <c r="Q37" s="2"/>
      <c r="R37" s="2"/>
      <c r="S37" s="2"/>
      <c r="T37" s="2"/>
    </row>
    <row r="38" spans="1:20" ht="22.05" customHeight="1" x14ac:dyDescent="0.3">
      <c r="A38" s="2"/>
      <c r="B38" s="23" t="s">
        <v>24</v>
      </c>
      <c r="C38" s="25" t="s">
        <v>19</v>
      </c>
      <c r="D38" s="24"/>
      <c r="E38" s="53">
        <f>D27/E36</f>
        <v>1066.94190504276</v>
      </c>
      <c r="F38" s="53">
        <f>D27/F36</f>
        <v>1594.1491955143836</v>
      </c>
      <c r="G38" s="53">
        <f>D27/G36</f>
        <v>1746.0308143800441</v>
      </c>
      <c r="H38" s="53">
        <f>D27/H36</f>
        <v>5002.8039178029567</v>
      </c>
      <c r="I38" s="53">
        <f>D27/I36</f>
        <v>20719.936406995228</v>
      </c>
      <c r="J38" s="53">
        <f>D27/J36</f>
        <v>20732.718600953893</v>
      </c>
      <c r="K38" s="53">
        <f>D27/K36</f>
        <v>20745.500794912557</v>
      </c>
      <c r="L38" s="53">
        <f>D27/L36</f>
        <v>20758.282988871222</v>
      </c>
      <c r="M38" s="53">
        <f>D27/M36</f>
        <v>20771.065182829887</v>
      </c>
      <c r="N38" s="53">
        <f>D27/N36</f>
        <v>20783.847376788552</v>
      </c>
      <c r="O38" s="53">
        <f>D27/O36</f>
        <v>20796.629570747216</v>
      </c>
      <c r="P38" s="53">
        <f>D27/P36</f>
        <v>20809.411764705877</v>
      </c>
      <c r="Q38" s="2"/>
      <c r="R38" s="2"/>
      <c r="S38" s="2"/>
      <c r="T38" s="2"/>
    </row>
    <row r="39" spans="1:20" ht="34.950000000000003" customHeight="1" x14ac:dyDescent="0.3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1"/>
      <c r="R39" s="1"/>
      <c r="S39" s="1"/>
      <c r="T39" s="1"/>
    </row>
    <row r="40" spans="1:20" ht="39" customHeight="1" x14ac:dyDescent="0.3">
      <c r="A40" s="1"/>
      <c r="B40" s="66"/>
      <c r="C40" s="67" t="s">
        <v>59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6"/>
      <c r="Q40" s="1"/>
      <c r="R40" s="1"/>
      <c r="S40" s="1"/>
      <c r="T40" s="1"/>
    </row>
    <row r="41" spans="1:20" x14ac:dyDescent="0.3">
      <c r="A41" s="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1"/>
      <c r="R41" s="1"/>
      <c r="S41" s="1"/>
      <c r="T41" s="1"/>
    </row>
    <row r="42" spans="1:20" x14ac:dyDescent="0.3">
      <c r="A42" s="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"/>
      <c r="R42" s="1"/>
      <c r="S42" s="1"/>
      <c r="T42" s="1"/>
    </row>
    <row r="43" spans="1:20" x14ac:dyDescent="0.3">
      <c r="A43" s="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"/>
      <c r="R43" s="1"/>
      <c r="S43" s="1"/>
      <c r="T43" s="1"/>
    </row>
    <row r="44" spans="1:20" x14ac:dyDescent="0.3">
      <c r="A44" s="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1"/>
      <c r="R44" s="1"/>
      <c r="S44" s="1"/>
      <c r="T44" s="1"/>
    </row>
    <row r="45" spans="1:20" x14ac:dyDescent="0.3">
      <c r="A45" s="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"/>
      <c r="R45" s="1"/>
      <c r="S45" s="1"/>
      <c r="T45" s="1"/>
    </row>
    <row r="46" spans="1:20" x14ac:dyDescent="0.3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1"/>
      <c r="R46" s="1"/>
      <c r="S46" s="1"/>
      <c r="T46" s="1"/>
    </row>
    <row r="47" spans="1:20" x14ac:dyDescent="0.3">
      <c r="A47" s="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1"/>
      <c r="R47" s="1"/>
      <c r="S47" s="1"/>
      <c r="T47" s="1"/>
    </row>
    <row r="48" spans="1:20" x14ac:dyDescent="0.3">
      <c r="A48" s="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1"/>
      <c r="R48" s="1"/>
      <c r="S48" s="1"/>
      <c r="T48" s="1"/>
    </row>
    <row r="49" spans="1:20" x14ac:dyDescent="0.3">
      <c r="A49" s="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1"/>
      <c r="R49" s="1"/>
      <c r="S49" s="1"/>
      <c r="T49" s="1"/>
    </row>
    <row r="50" spans="1:20" x14ac:dyDescent="0.3">
      <c r="A50" s="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"/>
      <c r="R50" s="1"/>
      <c r="S50" s="1"/>
      <c r="T50" s="1"/>
    </row>
    <row r="51" spans="1:20" x14ac:dyDescent="0.3">
      <c r="A51" s="1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"/>
      <c r="R51" s="1"/>
      <c r="S51" s="1"/>
      <c r="T51" s="1"/>
    </row>
    <row r="52" spans="1:20" x14ac:dyDescent="0.3">
      <c r="A52" s="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1"/>
      <c r="R52" s="1"/>
      <c r="S52" s="1"/>
      <c r="T52" s="1"/>
    </row>
    <row r="53" spans="1:20" x14ac:dyDescent="0.3">
      <c r="A53" s="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"/>
      <c r="R53" s="1"/>
      <c r="S53" s="1"/>
      <c r="T53" s="1"/>
    </row>
    <row r="54" spans="1:20" x14ac:dyDescent="0.3">
      <c r="A54" s="1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1"/>
      <c r="R54" s="1"/>
      <c r="S54" s="1"/>
      <c r="T54" s="1"/>
    </row>
    <row r="55" spans="1:20" x14ac:dyDescent="0.3">
      <c r="A55" s="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1"/>
      <c r="R55" s="1"/>
      <c r="S55" s="1"/>
      <c r="T55" s="1"/>
    </row>
    <row r="56" spans="1:20" x14ac:dyDescent="0.3">
      <c r="A56" s="1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"/>
      <c r="R56" s="1"/>
      <c r="S56" s="1"/>
      <c r="T56" s="1"/>
    </row>
    <row r="57" spans="1:20" x14ac:dyDescent="0.3">
      <c r="A57" s="1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"/>
      <c r="R57" s="1"/>
      <c r="S57" s="1"/>
      <c r="T57" s="1"/>
    </row>
    <row r="58" spans="1:20" x14ac:dyDescent="0.3">
      <c r="A58" s="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1"/>
      <c r="R58" s="1"/>
      <c r="S58" s="1"/>
      <c r="T58" s="1"/>
    </row>
    <row r="59" spans="1:20" x14ac:dyDescent="0.3">
      <c r="A59" s="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"/>
      <c r="R59" s="1"/>
      <c r="S59" s="1"/>
      <c r="T59" s="1"/>
    </row>
    <row r="60" spans="1:20" x14ac:dyDescent="0.3">
      <c r="A60" s="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1"/>
      <c r="R60" s="1"/>
      <c r="S60" s="1"/>
      <c r="T60" s="1"/>
    </row>
    <row r="61" spans="1:20" x14ac:dyDescent="0.3">
      <c r="A61" s="1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1"/>
      <c r="R61" s="1"/>
      <c r="S61" s="1"/>
      <c r="T61" s="1"/>
    </row>
    <row r="62" spans="1:20" x14ac:dyDescent="0.3">
      <c r="A62" s="1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1"/>
      <c r="R62" s="1"/>
      <c r="S62" s="1"/>
      <c r="T62" s="1"/>
    </row>
    <row r="63" spans="1:20" x14ac:dyDescent="0.3">
      <c r="A63" s="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1"/>
      <c r="R63" s="1"/>
      <c r="S63" s="1"/>
      <c r="T63" s="1"/>
    </row>
    <row r="64" spans="1:20" x14ac:dyDescent="0.3">
      <c r="A64" s="1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1"/>
      <c r="R64" s="1"/>
      <c r="S64" s="1"/>
      <c r="T64" s="1"/>
    </row>
    <row r="65" spans="1:20" x14ac:dyDescent="0.3">
      <c r="A65" s="1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"/>
      <c r="R65" s="1"/>
      <c r="S65" s="1"/>
      <c r="T65" s="1"/>
    </row>
    <row r="66" spans="1:20" x14ac:dyDescent="0.3">
      <c r="A66" s="1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1"/>
      <c r="R66" s="1"/>
      <c r="S66" s="1"/>
      <c r="T66" s="1"/>
    </row>
    <row r="67" spans="1:20" x14ac:dyDescent="0.3">
      <c r="A67" s="1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1"/>
      <c r="R67" s="1"/>
      <c r="S67" s="1"/>
      <c r="T67" s="1"/>
    </row>
    <row r="68" spans="1:20" x14ac:dyDescent="0.3">
      <c r="A68" s="1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1"/>
      <c r="R68" s="1"/>
      <c r="S68" s="1"/>
      <c r="T68" s="1"/>
    </row>
    <row r="69" spans="1:20" x14ac:dyDescent="0.3">
      <c r="A69" s="1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1"/>
      <c r="R69" s="1"/>
      <c r="S69" s="1"/>
      <c r="T69" s="1"/>
    </row>
    <row r="70" spans="1:20" x14ac:dyDescent="0.3">
      <c r="A70" s="1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1"/>
      <c r="R70" s="1"/>
      <c r="S70" s="1"/>
      <c r="T70" s="1"/>
    </row>
    <row r="71" spans="1:20" x14ac:dyDescent="0.3">
      <c r="A71" s="1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"/>
      <c r="R71" s="1"/>
      <c r="S71" s="1"/>
      <c r="T71" s="1"/>
    </row>
    <row r="72" spans="1:20" x14ac:dyDescent="0.3">
      <c r="A72" s="1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"/>
      <c r="R72" s="1"/>
      <c r="S72" s="1"/>
      <c r="T72" s="1"/>
    </row>
    <row r="73" spans="1:20" x14ac:dyDescent="0.3">
      <c r="A73" s="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1"/>
      <c r="R73" s="1"/>
      <c r="S73" s="1"/>
      <c r="T73" s="1"/>
    </row>
    <row r="74" spans="1:20" x14ac:dyDescent="0.3">
      <c r="A74" s="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1"/>
      <c r="R74" s="1"/>
      <c r="S74" s="1"/>
      <c r="T74" s="1"/>
    </row>
    <row r="75" spans="1:20" x14ac:dyDescent="0.3">
      <c r="A75" s="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"/>
      <c r="R75" s="1"/>
      <c r="S75" s="1"/>
      <c r="T75" s="1"/>
    </row>
    <row r="76" spans="1:20" x14ac:dyDescent="0.3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1"/>
      <c r="R76" s="1"/>
      <c r="S76" s="1"/>
      <c r="T76" s="1"/>
    </row>
    <row r="77" spans="1:20" x14ac:dyDescent="0.3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1"/>
      <c r="R77" s="1"/>
      <c r="S77" s="1"/>
      <c r="T77" s="1"/>
    </row>
    <row r="78" spans="1:20" x14ac:dyDescent="0.3">
      <c r="A78" s="1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1"/>
      <c r="R78" s="1"/>
      <c r="S78" s="1"/>
      <c r="T78" s="1"/>
    </row>
    <row r="79" spans="1:20" x14ac:dyDescent="0.3">
      <c r="A79" s="1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1"/>
      <c r="R79" s="1"/>
      <c r="S79" s="1"/>
      <c r="T79" s="1"/>
    </row>
    <row r="80" spans="1:20" x14ac:dyDescent="0.3">
      <c r="A80" s="1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1"/>
      <c r="R80" s="1"/>
      <c r="S80" s="1"/>
      <c r="T80" s="1"/>
    </row>
    <row r="81" spans="1:20" x14ac:dyDescent="0.3">
      <c r="A81" s="1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1"/>
      <c r="R81" s="1"/>
      <c r="S81" s="1"/>
      <c r="T81" s="1"/>
    </row>
    <row r="82" spans="1:20" x14ac:dyDescent="0.3">
      <c r="A82" s="1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1"/>
      <c r="R82" s="1"/>
      <c r="S82" s="1"/>
      <c r="T82" s="1"/>
    </row>
    <row r="83" spans="1:20" x14ac:dyDescent="0.3">
      <c r="A83" s="1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1"/>
      <c r="R83" s="1"/>
      <c r="S83" s="1"/>
      <c r="T83" s="1"/>
    </row>
    <row r="84" spans="1:20" x14ac:dyDescent="0.3">
      <c r="A84" s="1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1"/>
      <c r="R84" s="1"/>
      <c r="S84" s="1"/>
      <c r="T84" s="1"/>
    </row>
    <row r="85" spans="1:20" x14ac:dyDescent="0.3">
      <c r="A85" s="1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1"/>
      <c r="R85" s="1"/>
      <c r="S85" s="1"/>
      <c r="T85" s="1"/>
    </row>
    <row r="86" spans="1:20" x14ac:dyDescent="0.3">
      <c r="A86" s="1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"/>
      <c r="R86" s="1"/>
      <c r="S86" s="1"/>
      <c r="T86" s="1"/>
    </row>
    <row r="87" spans="1:20" x14ac:dyDescent="0.3">
      <c r="A87" s="1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"/>
      <c r="R87" s="1"/>
      <c r="S87" s="1"/>
      <c r="T87" s="1"/>
    </row>
    <row r="88" spans="1:20" x14ac:dyDescent="0.3">
      <c r="A88" s="1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1"/>
      <c r="R88" s="1"/>
      <c r="S88" s="1"/>
      <c r="T88" s="1"/>
    </row>
    <row r="89" spans="1:20" x14ac:dyDescent="0.3">
      <c r="A89" s="1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"/>
      <c r="R89" s="1"/>
      <c r="S89" s="1"/>
      <c r="T89" s="1"/>
    </row>
    <row r="90" spans="1:20" x14ac:dyDescent="0.3">
      <c r="A90" s="1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1"/>
      <c r="R90" s="1"/>
      <c r="S90" s="1"/>
      <c r="T90" s="1"/>
    </row>
    <row r="91" spans="1:20" x14ac:dyDescent="0.3">
      <c r="A91" s="1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1"/>
      <c r="R91" s="1"/>
      <c r="S91" s="1"/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:20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:20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:20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:20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:20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:20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:20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</sheetData>
  <mergeCells count="13">
    <mergeCell ref="B33:C33"/>
    <mergeCell ref="B4:F4"/>
    <mergeCell ref="C40:O40"/>
    <mergeCell ref="B29:C29"/>
    <mergeCell ref="C3:F3"/>
    <mergeCell ref="B31:C31"/>
    <mergeCell ref="B5:B6"/>
    <mergeCell ref="C5:C6"/>
    <mergeCell ref="D5:D6"/>
    <mergeCell ref="E5:P5"/>
    <mergeCell ref="L3:M3"/>
    <mergeCell ref="O3:P3"/>
    <mergeCell ref="H3:J3"/>
  </mergeCells>
  <phoneticPr fontId="5" type="noConversion"/>
  <hyperlinks>
    <hyperlink ref="C40:O40" r:id="rId1" display="CLICK HERE TO CREATE EARNED VALUE MANAGEMENT TEMPLATES I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ignoredErrors>
    <ignoredError sqref="E27:P27" formulaRange="1"/>
    <ignoredError sqref="I38:P38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054"/>
  <sheetViews>
    <sheetView showGridLines="0" workbookViewId="0">
      <pane ySplit="1" topLeftCell="A23" activePane="bottomLeft" state="frozen"/>
      <selection activeCell="C1" sqref="C1:C1048576"/>
      <selection pane="bottomLeft" activeCell="P8" sqref="P8"/>
    </sheetView>
  </sheetViews>
  <sheetFormatPr defaultColWidth="11" defaultRowHeight="15.6" x14ac:dyDescent="0.3"/>
  <cols>
    <col min="1" max="1" width="3" customWidth="1"/>
    <col min="2" max="2" width="11.19921875" customWidth="1"/>
    <col min="3" max="3" width="30.796875" customWidth="1"/>
    <col min="4" max="16" width="15.796875" customWidth="1"/>
    <col min="17" max="17" width="3" customWidth="1"/>
    <col min="18" max="20" width="53" customWidth="1"/>
  </cols>
  <sheetData>
    <row r="1" spans="1:20" ht="36" customHeight="1" x14ac:dyDescent="0.4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.049999999999997" customHeight="1" x14ac:dyDescent="0.3">
      <c r="A3" s="3"/>
      <c r="B3" s="6" t="s">
        <v>3</v>
      </c>
      <c r="C3" s="57" t="str">
        <f>'Earned Value Management'!C3:F3</f>
        <v>Project Title Here</v>
      </c>
      <c r="D3" s="57"/>
      <c r="E3" s="57"/>
      <c r="F3" s="57"/>
      <c r="G3" s="6" t="s">
        <v>4</v>
      </c>
      <c r="H3" s="57" t="str">
        <f>'Earned Value Management'!H3:J3</f>
        <v>Name of PM or Other Preparer</v>
      </c>
      <c r="I3" s="57"/>
      <c r="J3" s="57"/>
      <c r="K3" s="6" t="s">
        <v>5</v>
      </c>
      <c r="L3" s="57" t="str">
        <f>'Earned Value Management'!L3:M3</f>
        <v>00/00/0000</v>
      </c>
      <c r="M3" s="57"/>
      <c r="N3" s="6" t="s">
        <v>31</v>
      </c>
      <c r="O3" s="57">
        <f>'Earned Value Management'!O3:P3</f>
        <v>4</v>
      </c>
      <c r="P3" s="57"/>
      <c r="Q3" s="3"/>
      <c r="R3" s="3"/>
      <c r="S3" s="3"/>
      <c r="T3" s="3"/>
    </row>
    <row r="4" spans="1:20" ht="25.05" customHeight="1" x14ac:dyDescent="0.3">
      <c r="A4" s="3"/>
      <c r="B4" s="62" t="s">
        <v>58</v>
      </c>
      <c r="C4" s="62"/>
      <c r="D4" s="62"/>
      <c r="E4" s="62"/>
      <c r="F4" s="6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05" customHeight="1" x14ac:dyDescent="0.3">
      <c r="A5" s="2"/>
      <c r="B5" s="60" t="s">
        <v>1</v>
      </c>
      <c r="C5" s="61" t="s">
        <v>2</v>
      </c>
      <c r="D5" s="60" t="s">
        <v>25</v>
      </c>
      <c r="E5" s="61" t="s">
        <v>7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"/>
      <c r="R5" s="2"/>
      <c r="S5" s="2"/>
      <c r="T5" s="2"/>
    </row>
    <row r="6" spans="1:20" ht="25.05" customHeight="1" x14ac:dyDescent="0.3">
      <c r="A6" s="2"/>
      <c r="B6" s="60"/>
      <c r="C6" s="61"/>
      <c r="D6" s="60"/>
      <c r="E6" s="31">
        <v>1</v>
      </c>
      <c r="F6" s="32">
        <v>2</v>
      </c>
      <c r="G6" s="31">
        <v>3</v>
      </c>
      <c r="H6" s="32">
        <v>4</v>
      </c>
      <c r="I6" s="31">
        <v>5</v>
      </c>
      <c r="J6" s="32">
        <v>6</v>
      </c>
      <c r="K6" s="31">
        <v>7</v>
      </c>
      <c r="L6" s="32">
        <v>8</v>
      </c>
      <c r="M6" s="31">
        <v>9</v>
      </c>
      <c r="N6" s="32">
        <v>10</v>
      </c>
      <c r="O6" s="31">
        <v>11</v>
      </c>
      <c r="P6" s="32">
        <v>12</v>
      </c>
      <c r="Q6" s="2"/>
      <c r="R6" s="2"/>
      <c r="S6" s="2"/>
      <c r="T6" s="2"/>
    </row>
    <row r="7" spans="1:20" ht="19.95" customHeight="1" x14ac:dyDescent="0.3">
      <c r="A7" s="2"/>
      <c r="B7" s="33">
        <f>'Earned Value Management'!B7</f>
        <v>1.1000000000000001</v>
      </c>
      <c r="C7" s="33" t="str">
        <f>'Earned Value Management'!C7</f>
        <v>Task 1.1</v>
      </c>
      <c r="D7" s="48">
        <f>'Earned Value Management'!D7</f>
        <v>1258</v>
      </c>
      <c r="E7" s="42">
        <v>100</v>
      </c>
      <c r="F7" s="42">
        <v>300</v>
      </c>
      <c r="G7" s="42">
        <v>200</v>
      </c>
      <c r="H7" s="42">
        <v>100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2"/>
      <c r="R7" s="2"/>
      <c r="S7" s="2"/>
      <c r="T7" s="2"/>
    </row>
    <row r="8" spans="1:20" ht="19.95" customHeight="1" x14ac:dyDescent="0.3">
      <c r="A8" s="2"/>
      <c r="B8" s="33">
        <f>'Earned Value Management'!B8</f>
        <v>1.2</v>
      </c>
      <c r="C8" s="33" t="str">
        <f>'Earned Value Management'!C8</f>
        <v>Task 1.2</v>
      </c>
      <c r="D8" s="48">
        <f>'Earned Value Management'!D8</f>
        <v>350</v>
      </c>
      <c r="E8" s="42">
        <v>800</v>
      </c>
      <c r="F8" s="42">
        <v>20</v>
      </c>
      <c r="G8" s="42">
        <v>60</v>
      </c>
      <c r="H8" s="42">
        <v>40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2"/>
      <c r="R8" s="2"/>
      <c r="S8" s="2"/>
      <c r="T8" s="2"/>
    </row>
    <row r="9" spans="1:20" ht="19.95" customHeight="1" x14ac:dyDescent="0.3">
      <c r="A9" s="2"/>
      <c r="B9" s="33">
        <f>'Earned Value Management'!B9</f>
        <v>1.3</v>
      </c>
      <c r="C9" s="33" t="str">
        <f>'Earned Value Management'!C9</f>
        <v>Task 1.3</v>
      </c>
      <c r="D9" s="48">
        <f>'Earned Value Management'!D9</f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2"/>
      <c r="R9" s="2"/>
      <c r="S9" s="2"/>
      <c r="T9" s="2"/>
    </row>
    <row r="10" spans="1:20" ht="19.95" customHeight="1" x14ac:dyDescent="0.3">
      <c r="A10" s="2"/>
      <c r="B10" s="33">
        <f>'Earned Value Management'!B10</f>
        <v>1.4</v>
      </c>
      <c r="C10" s="33" t="str">
        <f>'Earned Value Management'!C10</f>
        <v>Task 1.4</v>
      </c>
      <c r="D10" s="48">
        <f>'Earned Value Management'!D10</f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2"/>
      <c r="R10" s="2"/>
      <c r="S10" s="2"/>
      <c r="T10" s="2"/>
    </row>
    <row r="11" spans="1:20" ht="19.95" customHeight="1" x14ac:dyDescent="0.3">
      <c r="A11" s="2"/>
      <c r="B11" s="33">
        <f>'Earned Value Management'!B11</f>
        <v>2.1</v>
      </c>
      <c r="C11" s="33" t="str">
        <f>'Earned Value Management'!C11</f>
        <v>Task 2.1</v>
      </c>
      <c r="D11" s="48">
        <f>'Earned Value Management'!D11</f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2"/>
      <c r="R11" s="2"/>
      <c r="S11" s="2"/>
      <c r="T11" s="2"/>
    </row>
    <row r="12" spans="1:20" ht="19.95" customHeight="1" x14ac:dyDescent="0.3">
      <c r="A12" s="2"/>
      <c r="B12" s="33">
        <f>'Earned Value Management'!B12</f>
        <v>2.2000000000000002</v>
      </c>
      <c r="C12" s="33" t="str">
        <f>'Earned Value Management'!C12</f>
        <v>Task 2.2</v>
      </c>
      <c r="D12" s="48">
        <f>'Earned Value Management'!D12</f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"/>
      <c r="R12" s="2"/>
      <c r="S12" s="2"/>
      <c r="T12" s="2"/>
    </row>
    <row r="13" spans="1:20" ht="19.95" customHeight="1" x14ac:dyDescent="0.3">
      <c r="A13" s="2"/>
      <c r="B13" s="33">
        <f>'Earned Value Management'!B13</f>
        <v>2.2999999999999998</v>
      </c>
      <c r="C13" s="33" t="str">
        <f>'Earned Value Management'!C13</f>
        <v>Task 2.3</v>
      </c>
      <c r="D13" s="48">
        <f>'Earned Value Management'!D13</f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"/>
      <c r="R13" s="2"/>
      <c r="S13" s="2"/>
      <c r="T13" s="2"/>
    </row>
    <row r="14" spans="1:20" ht="19.95" customHeight="1" x14ac:dyDescent="0.3">
      <c r="A14" s="2"/>
      <c r="B14" s="33">
        <f>'Earned Value Management'!B14</f>
        <v>2.4</v>
      </c>
      <c r="C14" s="33" t="str">
        <f>'Earned Value Management'!C14</f>
        <v>Task 2.4</v>
      </c>
      <c r="D14" s="48">
        <f>'Earned Value Management'!D14</f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2"/>
      <c r="R14" s="2"/>
      <c r="S14" s="2"/>
      <c r="T14" s="2"/>
    </row>
    <row r="15" spans="1:20" ht="19.95" customHeight="1" x14ac:dyDescent="0.3">
      <c r="A15" s="3"/>
      <c r="B15" s="33">
        <f>'Earned Value Management'!B15</f>
        <v>2.5</v>
      </c>
      <c r="C15" s="33" t="str">
        <f>'Earned Value Management'!C15</f>
        <v>Task 2.5</v>
      </c>
      <c r="D15" s="48">
        <f>'Earned Value Management'!D15</f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"/>
      <c r="R15" s="2"/>
      <c r="S15" s="2"/>
      <c r="T15" s="2"/>
    </row>
    <row r="16" spans="1:20" ht="19.95" customHeight="1" x14ac:dyDescent="0.3">
      <c r="A16" s="3"/>
      <c r="B16" s="33">
        <f>'Earned Value Management'!B16</f>
        <v>3.1</v>
      </c>
      <c r="C16" s="33" t="str">
        <f>'Earned Value Management'!C16</f>
        <v>Task 3.1</v>
      </c>
      <c r="D16" s="48">
        <f>'Earned Value Management'!D16</f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"/>
      <c r="R16" s="2"/>
      <c r="S16" s="2"/>
      <c r="T16" s="2"/>
    </row>
    <row r="17" spans="1:20" ht="19.95" customHeight="1" x14ac:dyDescent="0.3">
      <c r="A17" s="3"/>
      <c r="B17" s="33">
        <f>'Earned Value Management'!B17</f>
        <v>3.2</v>
      </c>
      <c r="C17" s="33" t="str">
        <f>'Earned Value Management'!C17</f>
        <v>Task 3.2</v>
      </c>
      <c r="D17" s="48">
        <f>'Earned Value Management'!D17</f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"/>
      <c r="R17" s="2"/>
      <c r="S17" s="2"/>
      <c r="T17" s="2"/>
    </row>
    <row r="18" spans="1:20" ht="19.95" customHeight="1" x14ac:dyDescent="0.3">
      <c r="A18" s="3"/>
      <c r="B18" s="33">
        <f>'Earned Value Management'!B18</f>
        <v>3.3</v>
      </c>
      <c r="C18" s="33" t="str">
        <f>'Earned Value Management'!C18</f>
        <v>Task 3.3</v>
      </c>
      <c r="D18" s="48">
        <f>'Earned Value Management'!D18</f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"/>
      <c r="R18" s="2"/>
      <c r="S18" s="2"/>
      <c r="T18" s="2"/>
    </row>
    <row r="19" spans="1:20" ht="19.95" customHeight="1" x14ac:dyDescent="0.3">
      <c r="A19" s="2"/>
      <c r="B19" s="33">
        <f>'Earned Value Management'!B19</f>
        <v>3.4</v>
      </c>
      <c r="C19" s="33" t="str">
        <f>'Earned Value Management'!C19</f>
        <v>Task 3.4</v>
      </c>
      <c r="D19" s="48">
        <f>'Earned Value Management'!D19</f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2"/>
      <c r="R19" s="2"/>
      <c r="S19" s="2"/>
      <c r="T19" s="2"/>
    </row>
    <row r="20" spans="1:20" ht="19.95" customHeight="1" x14ac:dyDescent="0.3">
      <c r="A20" s="2"/>
      <c r="B20" s="33">
        <f>'Earned Value Management'!B20</f>
        <v>3.5</v>
      </c>
      <c r="C20" s="33" t="str">
        <f>'Earned Value Management'!C20</f>
        <v>Task 3.5</v>
      </c>
      <c r="D20" s="48">
        <f>'Earned Value Management'!D20</f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"/>
      <c r="R20" s="2"/>
      <c r="S20" s="2"/>
      <c r="T20" s="2"/>
    </row>
    <row r="21" spans="1:20" ht="19.95" customHeight="1" x14ac:dyDescent="0.3">
      <c r="A21" s="3"/>
      <c r="B21" s="33">
        <f>'Earned Value Management'!B21</f>
        <v>3.6</v>
      </c>
      <c r="C21" s="33" t="str">
        <f>'Earned Value Management'!C21</f>
        <v>Task 3.6</v>
      </c>
      <c r="D21" s="48">
        <f>'Earned Value Management'!D21</f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2"/>
      <c r="R21" s="2"/>
      <c r="S21" s="2"/>
      <c r="T21" s="2"/>
    </row>
    <row r="22" spans="1:20" ht="19.95" customHeight="1" x14ac:dyDescent="0.3">
      <c r="A22" s="3"/>
      <c r="B22" s="33">
        <f>'Earned Value Management'!B22</f>
        <v>3.7</v>
      </c>
      <c r="C22" s="33" t="str">
        <f>'Earned Value Management'!C22</f>
        <v>Task 3.7</v>
      </c>
      <c r="D22" s="48">
        <f>'Earned Value Management'!D22</f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2"/>
      <c r="R22" s="2"/>
      <c r="S22" s="2"/>
      <c r="T22" s="2"/>
    </row>
    <row r="23" spans="1:20" ht="19.95" customHeight="1" x14ac:dyDescent="0.3">
      <c r="A23" s="3"/>
      <c r="B23" s="33">
        <f>'Earned Value Management'!B23</f>
        <v>4.0999999999999996</v>
      </c>
      <c r="C23" s="33" t="str">
        <f>'Earned Value Management'!C23</f>
        <v>Task 4.1</v>
      </c>
      <c r="D23" s="48">
        <f>'Earned Value Management'!D23</f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"/>
      <c r="R23" s="2"/>
      <c r="S23" s="2"/>
      <c r="T23" s="2"/>
    </row>
    <row r="24" spans="1:20" ht="19.95" customHeight="1" x14ac:dyDescent="0.3">
      <c r="A24" s="3"/>
      <c r="B24" s="33">
        <f>'Earned Value Management'!B24</f>
        <v>4.2</v>
      </c>
      <c r="C24" s="33" t="str">
        <f>'Earned Value Management'!C24</f>
        <v>Task 4.2</v>
      </c>
      <c r="D24" s="48">
        <f>'Earned Value Management'!D24</f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2"/>
      <c r="R24" s="2"/>
      <c r="S24" s="2"/>
      <c r="T24" s="2"/>
    </row>
    <row r="25" spans="1:20" ht="19.95" customHeight="1" x14ac:dyDescent="0.3">
      <c r="A25" s="3"/>
      <c r="B25" s="33">
        <f>'Earned Value Management'!B25</f>
        <v>4.3</v>
      </c>
      <c r="C25" s="33" t="str">
        <f>'Earned Value Management'!C25</f>
        <v>Task 4.3</v>
      </c>
      <c r="D25" s="48">
        <f>'Earned Value Management'!D25</f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2"/>
      <c r="R25" s="2"/>
      <c r="S25" s="2"/>
      <c r="T25" s="2"/>
    </row>
    <row r="26" spans="1:20" ht="19.95" customHeight="1" x14ac:dyDescent="0.3">
      <c r="A26" s="3"/>
      <c r="B26" s="33">
        <f>'Earned Value Management'!B26</f>
        <v>4.4000000000000004</v>
      </c>
      <c r="C26" s="33" t="str">
        <f>'Earned Value Management'!C26</f>
        <v>Task 4.4</v>
      </c>
      <c r="D26" s="48">
        <f>'Earned Value Management'!D26</f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2"/>
      <c r="R26" s="2"/>
      <c r="S26" s="2"/>
      <c r="T26" s="2"/>
    </row>
    <row r="27" spans="1:20" ht="22.05" customHeight="1" x14ac:dyDescent="0.3">
      <c r="A27" s="2"/>
      <c r="B27" s="12" t="s">
        <v>12</v>
      </c>
      <c r="C27" s="13" t="s">
        <v>37</v>
      </c>
      <c r="D27" s="20"/>
      <c r="E27" s="46">
        <f>SUM(E7:E26)</f>
        <v>900</v>
      </c>
      <c r="F27" s="46">
        <f t="shared" ref="F27:P27" si="0">SUM(F7:F26)</f>
        <v>320</v>
      </c>
      <c r="G27" s="46">
        <f t="shared" si="0"/>
        <v>260</v>
      </c>
      <c r="H27" s="46">
        <f t="shared" si="0"/>
        <v>140</v>
      </c>
      <c r="I27" s="46">
        <f t="shared" si="0"/>
        <v>1</v>
      </c>
      <c r="J27" s="46">
        <f t="shared" si="0"/>
        <v>1</v>
      </c>
      <c r="K27" s="46">
        <f t="shared" si="0"/>
        <v>1</v>
      </c>
      <c r="L27" s="46">
        <f t="shared" si="0"/>
        <v>1</v>
      </c>
      <c r="M27" s="46">
        <f t="shared" si="0"/>
        <v>1</v>
      </c>
      <c r="N27" s="46">
        <f t="shared" si="0"/>
        <v>1</v>
      </c>
      <c r="O27" s="46">
        <f t="shared" si="0"/>
        <v>1</v>
      </c>
      <c r="P27" s="46">
        <f t="shared" si="0"/>
        <v>1</v>
      </c>
      <c r="Q27" s="2"/>
      <c r="R27" s="2"/>
      <c r="S27" s="2"/>
      <c r="T27" s="2"/>
    </row>
    <row r="28" spans="1:20" ht="22.05" customHeight="1" x14ac:dyDescent="0.3">
      <c r="A28" s="2"/>
      <c r="B28" s="40"/>
      <c r="C28" s="39" t="s">
        <v>13</v>
      </c>
      <c r="D28" s="41"/>
      <c r="E28" s="47">
        <f>E27</f>
        <v>900</v>
      </c>
      <c r="F28" s="47">
        <f>E28+F27</f>
        <v>1220</v>
      </c>
      <c r="G28" s="47">
        <f t="shared" ref="G28:P28" si="1">F28+G27</f>
        <v>1480</v>
      </c>
      <c r="H28" s="47">
        <f t="shared" si="1"/>
        <v>1620</v>
      </c>
      <c r="I28" s="47">
        <f t="shared" si="1"/>
        <v>1621</v>
      </c>
      <c r="J28" s="47">
        <f t="shared" si="1"/>
        <v>1622</v>
      </c>
      <c r="K28" s="47">
        <f t="shared" si="1"/>
        <v>1623</v>
      </c>
      <c r="L28" s="47">
        <f t="shared" si="1"/>
        <v>1624</v>
      </c>
      <c r="M28" s="47">
        <f t="shared" si="1"/>
        <v>1625</v>
      </c>
      <c r="N28" s="47">
        <f t="shared" si="1"/>
        <v>1626</v>
      </c>
      <c r="O28" s="47">
        <f t="shared" si="1"/>
        <v>1627</v>
      </c>
      <c r="P28" s="47">
        <f t="shared" si="1"/>
        <v>1628</v>
      </c>
      <c r="Q28" s="2"/>
      <c r="R28" s="2"/>
      <c r="S28" s="2"/>
      <c r="T28" s="2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2.0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2.0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.0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2.0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2.0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2.0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2.0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</sheetData>
  <mergeCells count="9">
    <mergeCell ref="C3:F3"/>
    <mergeCell ref="H3:J3"/>
    <mergeCell ref="L3:M3"/>
    <mergeCell ref="O3:P3"/>
    <mergeCell ref="B5:B6"/>
    <mergeCell ref="C5:C6"/>
    <mergeCell ref="D5:D6"/>
    <mergeCell ref="E5:P5"/>
    <mergeCell ref="B4:F4"/>
  </mergeCell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ignoredErrors>
    <ignoredError sqref="E27:P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042"/>
  <sheetViews>
    <sheetView showGridLines="0" workbookViewId="0">
      <pane ySplit="1" topLeftCell="A2" activePane="bottomLeft" state="frozen"/>
      <selection activeCell="C1" sqref="C1:C1048576"/>
      <selection pane="bottomLeft" activeCell="B4" sqref="B4:F4"/>
    </sheetView>
  </sheetViews>
  <sheetFormatPr defaultColWidth="11" defaultRowHeight="15.6" x14ac:dyDescent="0.3"/>
  <cols>
    <col min="1" max="1" width="3" customWidth="1"/>
    <col min="2" max="2" width="11.19921875" customWidth="1"/>
    <col min="3" max="3" width="30.796875" customWidth="1"/>
    <col min="4" max="16" width="15.796875" customWidth="1"/>
    <col min="17" max="17" width="3" customWidth="1"/>
    <col min="18" max="20" width="53" customWidth="1"/>
  </cols>
  <sheetData>
    <row r="1" spans="1:20" ht="36" customHeight="1" x14ac:dyDescent="0.4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.049999999999997" customHeight="1" x14ac:dyDescent="0.3">
      <c r="A3" s="3"/>
      <c r="B3" s="6" t="s">
        <v>3</v>
      </c>
      <c r="C3" s="57" t="str">
        <f>'Earned Value Management'!C3:F3</f>
        <v>Project Title Here</v>
      </c>
      <c r="D3" s="57"/>
      <c r="E3" s="57"/>
      <c r="F3" s="57"/>
      <c r="G3" s="6" t="s">
        <v>4</v>
      </c>
      <c r="H3" s="57" t="str">
        <f>'Earned Value Management'!H3:J3</f>
        <v>Name of PM or Other Preparer</v>
      </c>
      <c r="I3" s="57"/>
      <c r="J3" s="57"/>
      <c r="K3" s="6" t="s">
        <v>5</v>
      </c>
      <c r="L3" s="57" t="str">
        <f>'Earned Value Management'!L3:M3</f>
        <v>00/00/0000</v>
      </c>
      <c r="M3" s="57"/>
      <c r="N3" s="6" t="s">
        <v>31</v>
      </c>
      <c r="O3" s="57">
        <f>'Earned Value Management'!O3:P3</f>
        <v>4</v>
      </c>
      <c r="P3" s="57"/>
      <c r="Q3" s="3"/>
      <c r="R3" s="3"/>
      <c r="S3" s="3"/>
      <c r="T3" s="3"/>
    </row>
    <row r="4" spans="1:20" ht="25.05" customHeight="1" x14ac:dyDescent="0.3">
      <c r="A4" s="3"/>
      <c r="B4" s="65" t="s">
        <v>61</v>
      </c>
      <c r="C4" s="65"/>
      <c r="D4" s="65"/>
      <c r="E4" s="65"/>
      <c r="F4" s="6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05" customHeight="1" x14ac:dyDescent="0.3">
      <c r="A5" s="2"/>
      <c r="B5" s="63" t="s">
        <v>1</v>
      </c>
      <c r="C5" s="64" t="s">
        <v>2</v>
      </c>
      <c r="D5" s="63" t="s">
        <v>25</v>
      </c>
      <c r="E5" s="64" t="s">
        <v>7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"/>
      <c r="R5" s="2"/>
      <c r="S5" s="2"/>
      <c r="T5" s="2"/>
    </row>
    <row r="6" spans="1:20" ht="25.05" customHeight="1" x14ac:dyDescent="0.3">
      <c r="A6" s="2"/>
      <c r="B6" s="63"/>
      <c r="C6" s="64"/>
      <c r="D6" s="63"/>
      <c r="E6" s="35">
        <v>1</v>
      </c>
      <c r="F6" s="16">
        <v>2</v>
      </c>
      <c r="G6" s="35">
        <v>3</v>
      </c>
      <c r="H6" s="16">
        <v>4</v>
      </c>
      <c r="I6" s="35">
        <v>5</v>
      </c>
      <c r="J6" s="16">
        <v>6</v>
      </c>
      <c r="K6" s="35">
        <v>7</v>
      </c>
      <c r="L6" s="16">
        <v>8</v>
      </c>
      <c r="M6" s="35">
        <v>9</v>
      </c>
      <c r="N6" s="16">
        <v>10</v>
      </c>
      <c r="O6" s="35">
        <v>11</v>
      </c>
      <c r="P6" s="16">
        <v>12</v>
      </c>
      <c r="Q6" s="2"/>
      <c r="R6" s="2"/>
      <c r="S6" s="2"/>
      <c r="T6" s="2"/>
    </row>
    <row r="7" spans="1:20" ht="19.95" customHeight="1" x14ac:dyDescent="0.3">
      <c r="A7" s="2"/>
      <c r="B7" s="33">
        <f>'Earned Value Management'!B7</f>
        <v>1.1000000000000001</v>
      </c>
      <c r="C7" s="33" t="str">
        <f>'Earned Value Management'!C7</f>
        <v>Task 1.1</v>
      </c>
      <c r="D7" s="49">
        <f>'Earned Value Management'!D7</f>
        <v>1258</v>
      </c>
      <c r="E7" s="36">
        <v>0.8</v>
      </c>
      <c r="F7" s="36">
        <v>0.7</v>
      </c>
      <c r="G7" s="36">
        <v>1</v>
      </c>
      <c r="H7" s="36">
        <v>0.4</v>
      </c>
      <c r="I7" s="36">
        <v>0.1</v>
      </c>
      <c r="J7" s="36">
        <v>0.1</v>
      </c>
      <c r="K7" s="36">
        <v>0.1</v>
      </c>
      <c r="L7" s="36">
        <v>0.1</v>
      </c>
      <c r="M7" s="36">
        <v>0.1</v>
      </c>
      <c r="N7" s="36">
        <v>0.1</v>
      </c>
      <c r="O7" s="36">
        <v>0.1</v>
      </c>
      <c r="P7" s="36">
        <v>0.1</v>
      </c>
      <c r="Q7" s="2"/>
      <c r="R7" s="2"/>
      <c r="S7" s="2"/>
      <c r="T7" s="2"/>
    </row>
    <row r="8" spans="1:20" ht="19.95" customHeight="1" x14ac:dyDescent="0.3">
      <c r="A8" s="2"/>
      <c r="B8" s="33">
        <f>'Earned Value Management'!B8</f>
        <v>1.2</v>
      </c>
      <c r="C8" s="33" t="str">
        <f>'Earned Value Management'!C8</f>
        <v>Task 1.2</v>
      </c>
      <c r="D8" s="49">
        <f>'Earned Value Management'!D8</f>
        <v>350</v>
      </c>
      <c r="E8" s="38">
        <v>1</v>
      </c>
      <c r="F8" s="36">
        <v>1</v>
      </c>
      <c r="G8" s="36">
        <v>0.3</v>
      </c>
      <c r="H8" s="36">
        <v>0.05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2"/>
      <c r="R8" s="2"/>
      <c r="S8" s="2"/>
      <c r="T8" s="2"/>
    </row>
    <row r="9" spans="1:20" ht="19.95" customHeight="1" x14ac:dyDescent="0.3">
      <c r="A9" s="2"/>
      <c r="B9" s="33">
        <f>'Earned Value Management'!B9</f>
        <v>1.3</v>
      </c>
      <c r="C9" s="33" t="str">
        <f>'Earned Value Management'!C9</f>
        <v>Task 1.3</v>
      </c>
      <c r="D9" s="49">
        <f>'Earned Value Management'!D9</f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2"/>
      <c r="R9" s="2"/>
      <c r="S9" s="2"/>
      <c r="T9" s="2"/>
    </row>
    <row r="10" spans="1:20" ht="19.95" customHeight="1" x14ac:dyDescent="0.3">
      <c r="A10" s="2"/>
      <c r="B10" s="33">
        <f>'Earned Value Management'!B10</f>
        <v>1.4</v>
      </c>
      <c r="C10" s="33" t="str">
        <f>'Earned Value Management'!C10</f>
        <v>Task 1.4</v>
      </c>
      <c r="D10" s="49">
        <f>'Earned Value Management'!D10</f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2"/>
      <c r="R10" s="2"/>
      <c r="S10" s="2"/>
      <c r="T10" s="2"/>
    </row>
    <row r="11" spans="1:20" ht="19.95" customHeight="1" x14ac:dyDescent="0.3">
      <c r="A11" s="2"/>
      <c r="B11" s="33">
        <f>'Earned Value Management'!B11</f>
        <v>2.1</v>
      </c>
      <c r="C11" s="33" t="str">
        <f>'Earned Value Management'!C11</f>
        <v>Task 2.1</v>
      </c>
      <c r="D11" s="49">
        <f>'Earned Value Management'!D11</f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2"/>
      <c r="R11" s="2"/>
      <c r="S11" s="2"/>
      <c r="T11" s="2"/>
    </row>
    <row r="12" spans="1:20" ht="19.95" customHeight="1" x14ac:dyDescent="0.3">
      <c r="A12" s="2"/>
      <c r="B12" s="33">
        <f>'Earned Value Management'!B12</f>
        <v>2.2000000000000002</v>
      </c>
      <c r="C12" s="33" t="str">
        <f>'Earned Value Management'!C12</f>
        <v>Task 2.2</v>
      </c>
      <c r="D12" s="49">
        <f>'Earned Value Management'!D12</f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2"/>
      <c r="R12" s="2"/>
      <c r="S12" s="2"/>
      <c r="T12" s="2"/>
    </row>
    <row r="13" spans="1:20" ht="19.95" customHeight="1" x14ac:dyDescent="0.3">
      <c r="A13" s="2"/>
      <c r="B13" s="33">
        <f>'Earned Value Management'!B13</f>
        <v>2.2999999999999998</v>
      </c>
      <c r="C13" s="33" t="str">
        <f>'Earned Value Management'!C13</f>
        <v>Task 2.3</v>
      </c>
      <c r="D13" s="49">
        <f>'Earned Value Management'!D13</f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2"/>
      <c r="R13" s="2"/>
      <c r="S13" s="2"/>
      <c r="T13" s="2"/>
    </row>
    <row r="14" spans="1:20" ht="19.95" customHeight="1" x14ac:dyDescent="0.3">
      <c r="A14" s="2"/>
      <c r="B14" s="33">
        <f>'Earned Value Management'!B14</f>
        <v>2.4</v>
      </c>
      <c r="C14" s="33" t="str">
        <f>'Earned Value Management'!C14</f>
        <v>Task 2.4</v>
      </c>
      <c r="D14" s="49">
        <f>'Earned Value Management'!D14</f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2"/>
      <c r="R14" s="2"/>
      <c r="S14" s="2"/>
      <c r="T14" s="2"/>
    </row>
    <row r="15" spans="1:20" ht="19.95" customHeight="1" x14ac:dyDescent="0.3">
      <c r="A15" s="3"/>
      <c r="B15" s="33">
        <f>'Earned Value Management'!B15</f>
        <v>2.5</v>
      </c>
      <c r="C15" s="33" t="str">
        <f>'Earned Value Management'!C15</f>
        <v>Task 2.5</v>
      </c>
      <c r="D15" s="49">
        <f>'Earned Value Management'!D15</f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2"/>
      <c r="R15" s="2"/>
      <c r="S15" s="2"/>
      <c r="T15" s="2"/>
    </row>
    <row r="16" spans="1:20" ht="19.95" customHeight="1" x14ac:dyDescent="0.3">
      <c r="A16" s="3"/>
      <c r="B16" s="33">
        <f>'Earned Value Management'!B16</f>
        <v>3.1</v>
      </c>
      <c r="C16" s="33" t="str">
        <f>'Earned Value Management'!C16</f>
        <v>Task 3.1</v>
      </c>
      <c r="D16" s="49">
        <f>'Earned Value Management'!D16</f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2"/>
      <c r="R16" s="2"/>
      <c r="S16" s="2"/>
      <c r="T16" s="2"/>
    </row>
    <row r="17" spans="1:20" ht="19.95" customHeight="1" x14ac:dyDescent="0.3">
      <c r="A17" s="3"/>
      <c r="B17" s="33">
        <f>'Earned Value Management'!B17</f>
        <v>3.2</v>
      </c>
      <c r="C17" s="33" t="str">
        <f>'Earned Value Management'!C17</f>
        <v>Task 3.2</v>
      </c>
      <c r="D17" s="49">
        <f>'Earned Value Management'!D17</f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2"/>
      <c r="R17" s="2"/>
      <c r="S17" s="2"/>
      <c r="T17" s="2"/>
    </row>
    <row r="18" spans="1:20" ht="19.95" customHeight="1" x14ac:dyDescent="0.3">
      <c r="A18" s="3"/>
      <c r="B18" s="33">
        <f>'Earned Value Management'!B18</f>
        <v>3.3</v>
      </c>
      <c r="C18" s="33" t="str">
        <f>'Earned Value Management'!C18</f>
        <v>Task 3.3</v>
      </c>
      <c r="D18" s="49">
        <f>'Earned Value Management'!D18</f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2"/>
      <c r="R18" s="2"/>
      <c r="S18" s="2"/>
      <c r="T18" s="2"/>
    </row>
    <row r="19" spans="1:20" ht="19.95" customHeight="1" x14ac:dyDescent="0.3">
      <c r="A19" s="2"/>
      <c r="B19" s="33">
        <f>'Earned Value Management'!B19</f>
        <v>3.4</v>
      </c>
      <c r="C19" s="33" t="str">
        <f>'Earned Value Management'!C19</f>
        <v>Task 3.4</v>
      </c>
      <c r="D19" s="49">
        <f>'Earned Value Management'!D19</f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2"/>
      <c r="R19" s="2"/>
      <c r="S19" s="2"/>
      <c r="T19" s="2"/>
    </row>
    <row r="20" spans="1:20" ht="19.95" customHeight="1" x14ac:dyDescent="0.3">
      <c r="A20" s="2"/>
      <c r="B20" s="33">
        <f>'Earned Value Management'!B20</f>
        <v>3.5</v>
      </c>
      <c r="C20" s="33" t="str">
        <f>'Earned Value Management'!C20</f>
        <v>Task 3.5</v>
      </c>
      <c r="D20" s="49">
        <f>'Earned Value Management'!D20</f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2"/>
      <c r="R20" s="2"/>
      <c r="S20" s="2"/>
      <c r="T20" s="2"/>
    </row>
    <row r="21" spans="1:20" ht="19.95" customHeight="1" x14ac:dyDescent="0.3">
      <c r="A21" s="3"/>
      <c r="B21" s="33">
        <f>'Earned Value Management'!B21</f>
        <v>3.6</v>
      </c>
      <c r="C21" s="33" t="str">
        <f>'Earned Value Management'!C21</f>
        <v>Task 3.6</v>
      </c>
      <c r="D21" s="49">
        <f>'Earned Value Management'!D21</f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2"/>
      <c r="R21" s="2"/>
      <c r="S21" s="2"/>
      <c r="T21" s="2"/>
    </row>
    <row r="22" spans="1:20" ht="19.95" customHeight="1" x14ac:dyDescent="0.3">
      <c r="A22" s="3"/>
      <c r="B22" s="33">
        <f>'Earned Value Management'!B22</f>
        <v>3.7</v>
      </c>
      <c r="C22" s="33" t="str">
        <f>'Earned Value Management'!C22</f>
        <v>Task 3.7</v>
      </c>
      <c r="D22" s="49">
        <f>'Earned Value Management'!D22</f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2"/>
      <c r="R22" s="2"/>
      <c r="S22" s="2"/>
      <c r="T22" s="2"/>
    </row>
    <row r="23" spans="1:20" ht="19.95" customHeight="1" x14ac:dyDescent="0.3">
      <c r="A23" s="3"/>
      <c r="B23" s="33">
        <f>'Earned Value Management'!B23</f>
        <v>4.0999999999999996</v>
      </c>
      <c r="C23" s="33" t="str">
        <f>'Earned Value Management'!C23</f>
        <v>Task 4.1</v>
      </c>
      <c r="D23" s="49">
        <f>'Earned Value Management'!D23</f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2"/>
      <c r="R23" s="2"/>
      <c r="S23" s="2"/>
      <c r="T23" s="2"/>
    </row>
    <row r="24" spans="1:20" ht="19.95" customHeight="1" x14ac:dyDescent="0.3">
      <c r="A24" s="3"/>
      <c r="B24" s="33">
        <f>'Earned Value Management'!B24</f>
        <v>4.2</v>
      </c>
      <c r="C24" s="33" t="str">
        <f>'Earned Value Management'!C24</f>
        <v>Task 4.2</v>
      </c>
      <c r="D24" s="49">
        <f>'Earned Value Management'!D24</f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2"/>
      <c r="R24" s="2"/>
      <c r="S24" s="2"/>
      <c r="T24" s="2"/>
    </row>
    <row r="25" spans="1:20" ht="19.95" customHeight="1" x14ac:dyDescent="0.3">
      <c r="A25" s="3"/>
      <c r="B25" s="33">
        <f>'Earned Value Management'!B25</f>
        <v>4.3</v>
      </c>
      <c r="C25" s="33" t="str">
        <f>'Earned Value Management'!C25</f>
        <v>Task 4.3</v>
      </c>
      <c r="D25" s="49">
        <f>'Earned Value Management'!D25</f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2"/>
      <c r="R25" s="2"/>
      <c r="S25" s="2"/>
      <c r="T25" s="2"/>
    </row>
    <row r="26" spans="1:20" ht="19.95" customHeight="1" x14ac:dyDescent="0.3">
      <c r="A26" s="3"/>
      <c r="B26" s="33">
        <f>'Earned Value Management'!B26</f>
        <v>4.4000000000000004</v>
      </c>
      <c r="C26" s="33" t="str">
        <f>'Earned Value Management'!C26</f>
        <v>Task 4.4</v>
      </c>
      <c r="D26" s="49">
        <f>'Earned Value Management'!D26</f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2"/>
      <c r="R26" s="2"/>
      <c r="S26" s="2"/>
      <c r="T26" s="2"/>
    </row>
    <row r="27" spans="1:20" ht="22.05" customHeight="1" x14ac:dyDescent="0.3">
      <c r="A27" s="2"/>
      <c r="B27" s="14" t="s">
        <v>9</v>
      </c>
      <c r="C27" s="15" t="s">
        <v>14</v>
      </c>
      <c r="D27" s="21"/>
      <c r="E27" s="50">
        <f t="shared" ref="E27:J27" si="0">SUMPRODUCT(E7:E26,$D$7:$D$26)</f>
        <v>1356.4</v>
      </c>
      <c r="F27" s="50">
        <f t="shared" si="0"/>
        <v>1230.5999999999999</v>
      </c>
      <c r="G27" s="50">
        <f t="shared" si="0"/>
        <v>1363</v>
      </c>
      <c r="H27" s="50">
        <f t="shared" si="0"/>
        <v>520.70000000000005</v>
      </c>
      <c r="I27" s="50">
        <f t="shared" si="0"/>
        <v>125.80000000000001</v>
      </c>
      <c r="J27" s="50">
        <f t="shared" si="0"/>
        <v>125.80000000000001</v>
      </c>
      <c r="K27" s="50">
        <f t="shared" ref="K27:P27" si="1">SUMPRODUCT(K7:K26,$D$7:$D$26)</f>
        <v>125.80000000000001</v>
      </c>
      <c r="L27" s="50">
        <f t="shared" si="1"/>
        <v>125.80000000000001</v>
      </c>
      <c r="M27" s="50">
        <f t="shared" si="1"/>
        <v>125.80000000000001</v>
      </c>
      <c r="N27" s="50">
        <f t="shared" si="1"/>
        <v>125.80000000000001</v>
      </c>
      <c r="O27" s="50">
        <f t="shared" si="1"/>
        <v>125.80000000000001</v>
      </c>
      <c r="P27" s="50">
        <f t="shared" si="1"/>
        <v>125.80000000000001</v>
      </c>
      <c r="Q27" s="2"/>
      <c r="R27" s="2"/>
      <c r="S27" s="2"/>
      <c r="T27" s="2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</sheetData>
  <mergeCells count="9">
    <mergeCell ref="C3:F3"/>
    <mergeCell ref="H3:J3"/>
    <mergeCell ref="L3:M3"/>
    <mergeCell ref="O3:P3"/>
    <mergeCell ref="B5:B6"/>
    <mergeCell ref="C5:C6"/>
    <mergeCell ref="D5:D6"/>
    <mergeCell ref="E5:P5"/>
    <mergeCell ref="B4:F4"/>
  </mergeCells>
  <conditionalFormatting sqref="E7:P26">
    <cfRule type="dataBar" priority="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{B25C2937-8A00-B84E-9CA9-0789DD620B98}</x14:id>
        </ext>
      </extLst>
    </cfRule>
  </conditionalFormatting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ignoredErrors>
    <ignoredError sqref="E27:P2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5C2937-8A00-B84E-9CA9-0789DD620B98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E7:P26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Earned Value Management</vt:lpstr>
      <vt:lpstr>Actual Cost Worksheet</vt:lpstr>
      <vt:lpstr>Earned Value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Mariana Sankiewicz</cp:lastModifiedBy>
  <dcterms:created xsi:type="dcterms:W3CDTF">2015-02-24T20:54:23Z</dcterms:created>
  <dcterms:modified xsi:type="dcterms:W3CDTF">2017-04-25T22:25:30Z</dcterms:modified>
</cp:coreProperties>
</file>